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0490" windowHeight="7755" activeTab="0"/>
  </bookViews>
  <sheets>
    <sheet name="KOOND" sheetId="1" r:id="rId1"/>
    <sheet name="1" sheetId="10" r:id="rId2"/>
    <sheet name="2" sheetId="26" r:id="rId3"/>
    <sheet name="3" sheetId="13" r:id="rId4"/>
    <sheet name="4" sheetId="12" r:id="rId5"/>
    <sheet name="5" sheetId="17" r:id="rId6"/>
    <sheet name="6" sheetId="15" r:id="rId7"/>
    <sheet name="7" sheetId="8" r:id="rId8"/>
    <sheet name="8" sheetId="21" r:id="rId9"/>
    <sheet name="9" sheetId="2" r:id="rId10"/>
    <sheet name="10" sheetId="23" r:id="rId11"/>
    <sheet name="11" sheetId="3" r:id="rId12"/>
    <sheet name="12" sheetId="4" r:id="rId13"/>
    <sheet name="13" sheetId="5" r:id="rId14"/>
    <sheet name="14" sheetId="7" r:id="rId15"/>
    <sheet name="15" sheetId="24" r:id="rId16"/>
    <sheet name="16" sheetId="18" r:id="rId17"/>
    <sheet name="17" sheetId="19" r:id="rId18"/>
    <sheet name="18" sheetId="20" r:id="rId19"/>
    <sheet name="19" sheetId="22" r:id="rId20"/>
    <sheet name="20" sheetId="25" r:id="rId21"/>
    <sheet name="21" sheetId="6" r:id="rId22"/>
  </sheets>
  <externalReferences>
    <externalReference r:id="rId25"/>
    <externalReference r:id="rId26"/>
    <externalReference r:id="rId27"/>
  </externalReferences>
  <definedNames/>
  <calcPr calcId="152511"/>
</workbook>
</file>

<file path=xl/sharedStrings.xml><?xml version="1.0" encoding="utf-8"?>
<sst xmlns="http://schemas.openxmlformats.org/spreadsheetml/2006/main" count="1742" uniqueCount="446">
  <si>
    <t>EESMÄRK</t>
  </si>
  <si>
    <t xml:space="preserve">Tänane olukord </t>
  </si>
  <si>
    <t xml:space="preserve">RESSURSSID -  vajalikud kompetentsid, vahendid </t>
  </si>
  <si>
    <t>Vajadus</t>
  </si>
  <si>
    <t>Maht</t>
  </si>
  <si>
    <t>Summa kokku</t>
  </si>
  <si>
    <t>Tegevused, mis on selle tegevuse eeldusteks</t>
  </si>
  <si>
    <t>KAVA koostamises osalenud organisatsioonide esindajad</t>
  </si>
  <si>
    <t>Muutuse kirjeldus /Oodatav tulemus</t>
  </si>
  <si>
    <t>Tegevused, mis aitavad kaasa selle tegevuse tulemuslikkusele</t>
  </si>
  <si>
    <t xml:space="preserve">Tegevused, mille tulemuslikkusele antud tegevus kaasa aitab </t>
  </si>
  <si>
    <t>Oodatavat tulemust kirjeldav mõõdik</t>
  </si>
  <si>
    <t>Elluviija ja partnerid</t>
  </si>
  <si>
    <t>Tegevuse lühikirjeldus</t>
  </si>
  <si>
    <t>Rahaline maht</t>
  </si>
  <si>
    <t>Üldandmed</t>
  </si>
  <si>
    <t xml:space="preserve">Tegevuste koondnimekiri </t>
  </si>
  <si>
    <t>KOKKU maht</t>
  </si>
  <si>
    <t>Maakonna strateegiline eesmärk, mida tegevus toetab</t>
  </si>
  <si>
    <t xml:space="preserve">Täpsustused </t>
  </si>
  <si>
    <t xml:space="preserve">Koostaja </t>
  </si>
  <si>
    <t xml:space="preserve">MUUTUSVAJADUS </t>
  </si>
  <si>
    <t>Rolli kirjeldus</t>
  </si>
  <si>
    <t>Eeldatatav summa</t>
  </si>
  <si>
    <t>ainult KAVA sees olevad tegevused</t>
  </si>
  <si>
    <t>SEOSED tegevuste vahel</t>
  </si>
  <si>
    <t xml:space="preserve">ainult KAVA sees olevad tegevused </t>
  </si>
  <si>
    <t xml:space="preserve">ainult KAVA sees olevad tegevused. </t>
  </si>
  <si>
    <t xml:space="preserve">Meetme "Piirkondade konkurentsivõime tugevdamine" tegevus </t>
  </si>
  <si>
    <t>"Piirkondlikud algatused tööhõive ja ettevõtlikkuse edendamiseks"</t>
  </si>
  <si>
    <t xml:space="preserve">Eeldatav tegevusperiood </t>
  </si>
  <si>
    <t>Tegevuse potentsiaalsed elluviijad ja partnerid</t>
  </si>
  <si>
    <t>POTENTSIAALSED RAHASTAJAD</t>
  </si>
  <si>
    <t>Potentsiaalse rahastamise iseloom</t>
  </si>
  <si>
    <t>Tegevuse nimetus</t>
  </si>
  <si>
    <t>KAVA aluseks olev maakondlik arendusdokument</t>
  </si>
  <si>
    <t>Eesmärgi-kirjeldus</t>
  </si>
  <si>
    <t xml:space="preserve">Kava tegevusprioriteet </t>
  </si>
  <si>
    <t>TEGEVUSE NIMETUS</t>
  </si>
  <si>
    <t>TEGEVUSE LÜHIKIRJELDUS</t>
  </si>
  <si>
    <t>Kava tegevusprioriteet</t>
  </si>
  <si>
    <t>Kogu tegevuste periood</t>
  </si>
  <si>
    <t>Rahastajad</t>
  </si>
  <si>
    <t>Kavandatav rahastamisvahend</t>
  </si>
  <si>
    <t>Kavandatavad rahastamisvahendid</t>
  </si>
  <si>
    <t>Rahaline maht (hinnguline)</t>
  </si>
  <si>
    <t>Eesmärgi kirjeldus</t>
  </si>
  <si>
    <t>Tegevuse Kokkuvõte</t>
  </si>
  <si>
    <r>
      <rPr>
        <b/>
        <sz val="11"/>
        <color theme="1"/>
        <rFont val="Calibri"/>
        <family val="2"/>
        <scheme val="minor"/>
      </rPr>
      <t>Selgitused, kuidas on seotud</t>
    </r>
    <r>
      <rPr>
        <i/>
        <sz val="11"/>
        <color theme="1"/>
        <rFont val="Calibri"/>
        <family val="2"/>
        <scheme val="minor"/>
      </rPr>
      <t xml:space="preserve">
(vajadusel)</t>
    </r>
  </si>
  <si>
    <t>Elluviijad ja partnerid</t>
  </si>
  <si>
    <r>
      <rPr>
        <b/>
        <sz val="11"/>
        <color theme="1"/>
        <rFont val="Calibri"/>
        <family val="2"/>
        <scheme val="minor"/>
      </rPr>
      <t>Muudatusvajaduse all on tähtis</t>
    </r>
    <r>
      <rPr>
        <sz val="11"/>
        <color theme="1"/>
        <rFont val="Calibri"/>
        <family val="2"/>
        <scheme val="minor"/>
      </rPr>
      <t xml:space="preserve">
 a) tuvastada kitsaskoht
 b) tuua välja selle eeldatavad põhjused ning
 c) selgitada olukorda ja trende (võimalusel arvandmete, uuringute või ekspertarvamuste baasilt). </t>
    </r>
  </si>
  <si>
    <t>2015-2020</t>
  </si>
  <si>
    <t>Jõgeva maakonna tööhõive ja ettevõtlikkuse edendamise kava</t>
  </si>
  <si>
    <t>Täiskasvanute täiendus-, ümber- ning  võtmepädevuste õpe</t>
  </si>
  <si>
    <t>Inimeste haridustaseme tõstmine ja laiendamine, misläbi ettevõtte konkurentsivõime tõstmine</t>
  </si>
  <si>
    <t>Uued sihtrühmad koolitatavatena, eriti madalama tasemega haridusega inimeste, erivajadustega ja lastega töötute seast. Suurenenud kursustel osalevate täiskasvanute arv.</t>
  </si>
  <si>
    <t>Koolitused erinevatele sihtgruppidele</t>
  </si>
  <si>
    <t>koolituste arv aastas</t>
  </si>
  <si>
    <t>Luua Metsanduskool</t>
  </si>
  <si>
    <t>tegevuse elluviija</t>
  </si>
  <si>
    <t>Koolituste läbiviimiseks vajalikud ressursid</t>
  </si>
  <si>
    <t>Koolitatavad ja tööandjad</t>
  </si>
  <si>
    <t>Haridus- ja teadusministeerium</t>
  </si>
  <si>
    <t>riiklik koolitustellimus</t>
  </si>
  <si>
    <t>Täiskasvanute kutseeksamite korraldamine metsanduse ja aianduse valdkonnas</t>
  </si>
  <si>
    <t>Inimeste haridustaseme kvalifikatsiooni taseme kontrollimine, misläbi pareneb ettevõtete töökvaliteet</t>
  </si>
  <si>
    <t>kutsetunnistusega töötajate arv</t>
  </si>
  <si>
    <t>Metsanduse ja aianduse valdkonnas töötavad Eestis, sh. Jõgevamaal kutsetunnistusega töötajad</t>
  </si>
  <si>
    <t>Kutseeksamite läbiviimine</t>
  </si>
  <si>
    <t>Eesti Metsa- ja Puidutööstuse Liit</t>
  </si>
  <si>
    <t>partner</t>
  </si>
  <si>
    <t>Kutseeksamite läbiviimiseks vajalikud ressursid</t>
  </si>
  <si>
    <t>NordPlus</t>
  </si>
  <si>
    <t>ERASMUS+</t>
  </si>
  <si>
    <t>avatud taotlusvoor</t>
  </si>
  <si>
    <t>Seminaride ja konverentside korraldamine tööandjatele</t>
  </si>
  <si>
    <t>Ettevõtjate teadmiste parendamine koostöövõrgustikest sh. hariduse ja erialaliitudega</t>
  </si>
  <si>
    <t>Kooli valdkondades koostöö parenemine maakonnas, riigisiseselt ja -väliselt</t>
  </si>
  <si>
    <t>seminaridel osalejate arv</t>
  </si>
  <si>
    <t>Koostööseminaride korraldamine</t>
  </si>
  <si>
    <t>erialaliidud</t>
  </si>
  <si>
    <t>eriala ettevõtjad</t>
  </si>
  <si>
    <t>partnerid</t>
  </si>
  <si>
    <t>2016-2017</t>
  </si>
  <si>
    <t>Tööpraktika kohtade võimaldamine ettevõtetele välismaal</t>
  </si>
  <si>
    <t>Ettevõtjate konkurentsivõime suurenemine, tööjõu arendamine</t>
  </si>
  <si>
    <t>Eesti ja eriti Jõgevamaa ettevõtete konkurentsivõime turul väike</t>
  </si>
  <si>
    <t>tööpraktikal osalejate arv</t>
  </si>
  <si>
    <t>Tööpraktikad välismaal erinevatele  sihtgruppidele valdkondades, mis Luual õppida võimalik</t>
  </si>
  <si>
    <t>välismaised partnerid</t>
  </si>
  <si>
    <t>Seminaride läbiviimiseks vajalikud ressursid</t>
  </si>
  <si>
    <t>Tööpraktikate läbiviimiseks vajalikud ressursid</t>
  </si>
  <si>
    <t>Arendada õpetajate erialaseid kompetentse ja üldpädevusi.</t>
  </si>
  <si>
    <t>Õpetajate kursis olemine valdkonna tööturul toimuvaga, selle sidumine õppetööga</t>
  </si>
  <si>
    <t xml:space="preserve">Õpetajad säilitavad või tõstavad oma 
kvalifikatsiooni, on tööturul konkurentsivõimelisemad </t>
  </si>
  <si>
    <t>stažeerimisel osanelute arv</t>
  </si>
  <si>
    <t>Euroopa ettevõtetes ja teistes koolides stažeerimine</t>
  </si>
  <si>
    <t>Stažeerimiseks vajalikud ressursid</t>
  </si>
  <si>
    <t xml:space="preserve">Valdkondlikud eesmärgid (haridus): Jätkusuutlik hariduskeskkond läbi optimaalse haridusvõrgu kujundamise ja hariduskvaliteedi tagamise. Tegevussuund: Täiskasvanute ümber- ja täiendõppe võimaluste suurendamine. Valdkondlik eesmärk (ettevõtlus ja tööhõive): Maakonna inimressurss on tööturul ja majanduses efektiivselt kasutatud. </t>
  </si>
  <si>
    <t xml:space="preserve">Valdkondlikud eesmärgid (haridus): Jätkusuutlik hariduskeskkond läbi optimaalse haridusvõrgu kujundamise ja hariduskvaliteedi tagamise. Tegevussuund: Haridusasutuste ja ettevõtjate koostöö arendamine. Valdkondlikud eesmärgid (ettevõtlus ja tööhõive): Konkurentsivõimelised ettevõtted ja ettevõtlust toetav keskkond. Maakonna inimressurss on tööturul ja majanduses efektiivselt kasutatud. </t>
  </si>
  <si>
    <t xml:space="preserve">Valdkondlikud eesmärgid (haridus): Jätkusuutlik hariduskeskkond läbi optimaalse haridusvõrgu kujundamise ja hariduskvaliteedi tagamise. Tegevussuund: Täiskasvanute ümber- ja täiendõppe võimaluste suurendamine. </t>
  </si>
  <si>
    <t>Tööandjate konsultandi töökoha loomine</t>
  </si>
  <si>
    <t>Ettevõtjatega koostöö edendamine tööhõive suurendamiseks maakonnas.</t>
  </si>
  <si>
    <t xml:space="preserve">Valdkondlikud eesmärgid (ettevõtlus ja tööhõive): Konkurentsivõimelised ettevõtted ja ettevõtlust toetav keskkond. Maakonna inimressurss on tööturul ja majanduses efektiivselt kasutatud. </t>
  </si>
  <si>
    <t>Puudub maakonna tööjõuvajaduse ülevaade</t>
  </si>
  <si>
    <t>Tööandjate, tööotsijate vajadused on välja selgitatud, kokku viidud ning kujundatud just neile sobivad lahendused</t>
  </si>
  <si>
    <t>vahendatud kontaktide arv</t>
  </si>
  <si>
    <t>Eesti Töötukassa</t>
  </si>
  <si>
    <t>alates juuni 2015</t>
  </si>
  <si>
    <t>Tööandjate konsultant</t>
  </si>
  <si>
    <t>täistööaeg</t>
  </si>
  <si>
    <t>eelarve</t>
  </si>
  <si>
    <t>teadmata</t>
  </si>
  <si>
    <t>Jõgevamaa Omavalitsuste Liit</t>
  </si>
  <si>
    <t>Jõgeva Maavalitsus</t>
  </si>
  <si>
    <t>Jõgevamaa kohalikud omavalitsused, kes osalevad "Maale Elama" projektis</t>
  </si>
  <si>
    <t>Planeerimisel</t>
  </si>
  <si>
    <t>Kaasrahastajad</t>
  </si>
  <si>
    <t>1. Valdkondlikud eesmärgid (Ettevõtlus ja tööhõive): Konkurentsivõimelised ettevõtted ja ettevõtlust toetav keskkond. Maakonna inimressurss on tööturul ja majanduses efektiivselt kasutatud. Tegevussuund:
• Elanike teadlikkuse tõstmine kohalikest ettevõtetest, kohaturundus ettevõtluse ja tööhõive seisukohalt;
2. Valdkondlik eesmärk (Külastuskeskkond): Atraktiivne külastuskeskkond ning seda toetav maakonna positiivne maine Eestis. Tegevussuund:
• Kohaturunduse alase võimekuse tõstmine ja rakendamine ning piirkondade eripärade väljatoomine.</t>
  </si>
  <si>
    <t>Jõgevamaa on nii Eestis ja ka välisriikides vähe tuntud nii oma külastus-, elu- ja töökeskkonna kui ka ettevõtlusvõimaluste poolest.</t>
  </si>
  <si>
    <t>SA Jõgevamaa Arendus- ja Ettevõtluskeskus</t>
  </si>
  <si>
    <t>kõikide tegevuste koordineerimine</t>
  </si>
  <si>
    <t>Ettevõtjate liidud (Põltsamaa ja Jõgeva vald), Jõgeva Tootjate Liit</t>
  </si>
  <si>
    <t>Töötukassa Jõgevamaa osakond</t>
  </si>
  <si>
    <t>koostööpartner</t>
  </si>
  <si>
    <t>kaasfinantseerija, ettevõtjate konverentsi ja tunnustamise korraldamise partner</t>
  </si>
  <si>
    <t>Jõgevamaa Koostöökoda</t>
  </si>
  <si>
    <t>Võrgustikutegevused (seminarid, kontaktüritused)</t>
  </si>
  <si>
    <t>Ettevõtjate maakondlik konverents ja tunnustamine</t>
  </si>
  <si>
    <t>Halduskulu 10%</t>
  </si>
  <si>
    <t>16 kuud</t>
  </si>
  <si>
    <t>PATEE tugiprogramm</t>
  </si>
  <si>
    <t>EAS</t>
  </si>
  <si>
    <t>programmiline tegevus</t>
  </si>
  <si>
    <t>iga-aastane</t>
  </si>
  <si>
    <t>planeerimisel</t>
  </si>
  <si>
    <t>koostöö tööandjate konsultandiga</t>
  </si>
  <si>
    <t>Statuudi väljatöötamine ettevõtjate tunnustamiseks</t>
  </si>
  <si>
    <t>Turismi ühisturundus ja turismiettevõtluse aktiviseerimine</t>
  </si>
  <si>
    <t>Turismi ühisturunduse ja turismiettevõtluse aktiviseerimise eesmärgiks on tõsta maakonda külastavate turistide arvu, kasvatada turismiasjaliste poolt pakutavate toodete/teenuste arvu  ning tõsta nende kvaliteeti. Lisaks on oluliseks eesmärgiks turismiasjaliste aktiivsuse ja teadmiste tõus turismimajanduses, info kiirem ja sujuvam liikumine ning uute töö- ja praktikakohtade tekkimine turismisektoris.</t>
  </si>
  <si>
    <t>Väiketoidukäitlejate ja kohaliku toidu kasvatajate võrgustiku käivitamine ning efektiivsem integreerimine toidutarneahelasse.</t>
  </si>
  <si>
    <t xml:space="preserve"> Jõgevamaa arengustrateegia 2020+ kohaselt on maakond traditsiooniline põllumajandus-piirkond ning endiselt on kõige enam maakonnas primaarsektori ettevõtteid. Põllumajandus-valdkonnas domineerib Jõgevamaal suurtootmine ennekõike piimatootmise- ja teravilja-kasvatuse valdkondades. Samas Jõgevamaal puudub nn kohaliku toidu võrgustik ning ära on kasutama selle valdkonna potentsiaal ja ressurss. Nõrkuseks  on samuti see, et valdkonnas tegutsevad ettevõtjad on väikesed ja killustatud omamata seetõttu turujõudu müüa olemasolevates kaubanduskettides. Vähe on keskendumist nišitoodetele ning nõrk on spetsialiseerumise tase.
Jõgeva maakonnas tegutseb teadus- ja arendusasutusena Eesti Taimekasvatuse Instituut, mille potentsiaali on võimalik ära kasutada toiduvalkonna tootearenduses.</t>
  </si>
  <si>
    <t xml:space="preserve">1. Toimiva võrgustiku olemasolu koos võrgustiku liikmete omavahelise koostööga. 
2. Võrgustiku ettevõtetel on tekkinud uued tooted ja tõusnud on valdkonna ettevõtete loodav lisandväärtus. 
3. Suurenenud on võimekus müüa ühtlase kvaliteedi ja kogustega kaupa erinevatele kokkuostjatele, kaubanduskettidele, söögikohtadele ja turgudele. </t>
  </si>
  <si>
    <t>Tegevuste elluviija ja kaasrahastaja</t>
  </si>
  <si>
    <t>Põltsamaa Ametikool</t>
  </si>
  <si>
    <t>Eesti Taimekasvatuse Instituut</t>
  </si>
  <si>
    <t>Jõgevamaa Arendus- ja Ettevõtluskeskus</t>
  </si>
  <si>
    <t>Kohaliku toidu arendusjuht asub tööle koostöökotta</t>
  </si>
  <si>
    <t>Kohaliku toidu arendusjuhi töötasu</t>
  </si>
  <si>
    <t>1 täistööajaga töökoht</t>
  </si>
  <si>
    <t>5 aastat</t>
  </si>
  <si>
    <t>Halduskulud</t>
  </si>
  <si>
    <r>
      <rPr>
        <b/>
        <sz val="11"/>
        <color theme="1"/>
        <rFont val="Calibri"/>
        <family val="2"/>
        <scheme val="minor"/>
      </rPr>
      <t>1. Valdkondlik eesmärk (Ettevõtlus ja tööhõive)</t>
    </r>
    <r>
      <rPr>
        <sz val="11"/>
        <color theme="1"/>
        <rFont val="Calibri"/>
        <family val="2"/>
        <scheme val="minor"/>
      </rPr>
      <t xml:space="preserve">: Konkurentsivõimelised ettevõtted ja ettevõtlust toetav keskkond. ; </t>
    </r>
    <r>
      <rPr>
        <b/>
        <sz val="11"/>
        <color theme="1"/>
        <rFont val="Calibri"/>
        <family val="2"/>
        <scheme val="minor"/>
      </rPr>
      <t>2. Valdkondlik eesmärk (Külastuskeskkond)</t>
    </r>
    <r>
      <rPr>
        <sz val="11"/>
        <color theme="1"/>
        <rFont val="Calibri"/>
        <family val="2"/>
        <scheme val="minor"/>
      </rPr>
      <t>: Atraktiivne külastuskeskkond ning seda toetav maakonna positiivne maine Eestis. Tegevussuunad: a. Vooremaa puhkemajanduspiirkonna arendamine b. Põltsamaa ümbruse turismi- ja puhkemajanduspotentsiaali arendamine c. Peipsi järve potentsiaali ärakasutamine puhkemajanduses d. Jõgeva linna kui Eesti külmapealinna turundamine e. Koostöövõrgustike loomine ja tugevdamine – Via Hanseatica, Vooremaa geopark, Peipsimaa, Elu kahe maailma piiril, Piibe maantee, Vooremaa vägevad; f. Kvaliteetsete ja professionaalsete südmuste ja tegevuste pakkumine maakonnas, sh nii traditsiooniliste sündmuste kui uute atraktiivsete ürituste algatamine; g. Puhkealade võrgustiku väljaarendamine; h. Turismiturunduse ja -tootearenduse maakondlik koordineerimine; i. Lõuna-Eesti regionaalsete katusorganisatsioonide kaudu välisturistidele suunatud turundustegevuste elluviimine;  j. Toitlustus- ja majutuskohtade arendamine; k. Kalevipoja temaatika kasutamine Jõgevamaa ürituste, kohtade ja objektide turunduses ning tootearenduses;
l. Kohaturunduse alase võimekuse tõstmine ja rakendamine ning piirkondade eripärade väljatoomine.</t>
    </r>
  </si>
  <si>
    <t>Tegevuste planeerija ja elluviija</t>
  </si>
  <si>
    <t>Turismikoordinaatori töökoht on JAEK-is.</t>
  </si>
  <si>
    <t>Rahastaja, tegevusteks sisendi andja, kasusaaja</t>
  </si>
  <si>
    <t>Jõgevamaa turismiasjalised</t>
  </si>
  <si>
    <t>Tegevusteks sisendi andja, kasusaaja</t>
  </si>
  <si>
    <t xml:space="preserve">SA Lõuna-Eesti Turism </t>
  </si>
  <si>
    <t>Koostööpartner</t>
  </si>
  <si>
    <t>MTÜ Peipsimaa Tursim</t>
  </si>
  <si>
    <t>MTÜ Jõgevamaa Koostöökoda</t>
  </si>
  <si>
    <t>Turismikoordinaatori töötasu</t>
  </si>
  <si>
    <t>Aastatel 2015-2020</t>
  </si>
  <si>
    <t>Turismiturundus</t>
  </si>
  <si>
    <t>Võrgustikutegevused</t>
  </si>
  <si>
    <t>Halduskulud 10%</t>
  </si>
  <si>
    <t>Noorte ettevõtlikkuse edendamine</t>
  </si>
  <si>
    <r>
      <rPr>
        <b/>
        <sz val="11"/>
        <color theme="1"/>
        <rFont val="Calibri"/>
        <family val="2"/>
        <scheme val="minor"/>
      </rPr>
      <t>1. Valdkondlik eesmärk (Ettevõtlus ja tööhõive)</t>
    </r>
    <r>
      <rPr>
        <sz val="11"/>
        <color theme="1"/>
        <rFont val="Calibri"/>
        <family val="2"/>
        <scheme val="minor"/>
      </rPr>
      <t>: Konkurentsivõimelised ettevõtted ja ettevõtlust toetav keskkond. Maakonna inimressurss on tööturul ja majanduses efektiivselt kasutatud. Tegevussuunad:  a. Ettevõtlusteadlikkuse suurendamine ja ettevõtlusalaste algatuste toetamine; b. Väike- ja keskmise suurusega ettevõtete loomise toetamine; c. Elanike teadlikkuse tõstmine kohalikest ettevõtetest, kohaturundus ettevõtluse ja tööhõive seisukohalt; d. Loomeinkubaatori rajamine Jõgeva linna, mis pakuks  alustavale ettevõtjale inkubatsiooniteenust ning õppivale noorele ettevõtlike ideede rakendamist.</t>
    </r>
    <r>
      <rPr>
        <b/>
        <sz val="11"/>
        <color theme="1"/>
        <rFont val="Calibri"/>
        <family val="2"/>
        <scheme val="minor"/>
      </rPr>
      <t xml:space="preserve"> 2. Hariduse tegevussuund</t>
    </r>
    <r>
      <rPr>
        <sz val="11"/>
        <color theme="1"/>
        <rFont val="Calibri"/>
        <family val="2"/>
        <scheme val="minor"/>
      </rPr>
      <t>: Haridusasutuste ja ettevõtjate koostöö arendamine.</t>
    </r>
  </si>
  <si>
    <t>Tegevuste koordineerija</t>
  </si>
  <si>
    <t>Rahastaja, tegevusteks sisendi andja</t>
  </si>
  <si>
    <t>Jõgevamaa haridusasutused</t>
  </si>
  <si>
    <t>Rajaleidja keskus</t>
  </si>
  <si>
    <t>Jõgevamaa Noortekogu</t>
  </si>
  <si>
    <t>Ettevõtjad</t>
  </si>
  <si>
    <t>Loomemajanduse aktiviseerimine läbi eeluuringu teostamise  ja loomeettevõtjate võrgustiku arendamise.</t>
  </si>
  <si>
    <r>
      <rPr>
        <b/>
        <sz val="11"/>
        <color theme="1"/>
        <rFont val="Calibri"/>
        <family val="2"/>
        <scheme val="minor"/>
      </rPr>
      <t>1. Valdkondlik eesmärk (Ettevõtlus ja tööhõive)</t>
    </r>
    <r>
      <rPr>
        <sz val="11"/>
        <color theme="1"/>
        <rFont val="Calibri"/>
        <family val="2"/>
        <scheme val="minor"/>
      </rPr>
      <t xml:space="preserve">: Konkurentsivõimelised ettevõtted ja ettevõtlust toetav keskkond. Maakonna inimressurss on tööturul ja majanduses efektiivselt kasutatud. Tegevussuunad:  a. Ettevõtjate vahelise koostöö ja ühisturunduse toetamine; b. Väike- ja keskmise suurusega ettevõtete loomise toetamine; c. Maapiirkonna ettevõtjate toodangu väärindamine läbi tootearenduse ja turunduse, tarneahela pikendamine; d. Loomeinkubaatori rajamine Jõgeva linna, mis pakuks  alustavale ettevõtjale inkubatsiooniteenust ning õppivale noorele ettevõtlike ideede rakendamist. </t>
    </r>
    <r>
      <rPr>
        <b/>
        <sz val="11"/>
        <color theme="1"/>
        <rFont val="Calibri"/>
        <family val="2"/>
        <scheme val="minor"/>
      </rPr>
      <t>2. Valdkondlik eesmärk (Kodanikuühiskond)</t>
    </r>
    <r>
      <rPr>
        <sz val="11"/>
        <color theme="1"/>
        <rFont val="Calibri"/>
        <family val="2"/>
        <scheme val="minor"/>
      </rPr>
      <t>: Tegutsemisvõimekad elujõulised kodanikuühendused ja aktiivsed maakonna elanikud.Tegevussuunad: a. Kogukondade ühistegevuse ja koostöö toetamine;
b. Erinevaid tegevusi/teenuseid erinevas eas elanikele pakkuvate kogukonnakeskuste väljaarendamine;
c. Piirkondlike vajaduste väljaselgitamine ja kolme sektori koostöö rakendamine teenuste osutamiseks.</t>
    </r>
  </si>
  <si>
    <t>2015-2016</t>
  </si>
  <si>
    <t>Tegevusperiood võib pikeneda tulenevalt eeluuringu tulemustest.</t>
  </si>
  <si>
    <t>Rahastaja, sisendi andja, kasusaaja</t>
  </si>
  <si>
    <t>Loomemajanduse valdkonnas tegutsevad ettevõtjad</t>
  </si>
  <si>
    <t>Sisendi andja, kasusaaja</t>
  </si>
  <si>
    <t>Sisendi andja</t>
  </si>
  <si>
    <t>Eeluuringu teostamine tugiteenuste määratlemiseks ja loomevaldkonna tootearenduskeskuse rajamiseks</t>
  </si>
  <si>
    <t>1 uuring</t>
  </si>
  <si>
    <t>Loomeettevõtjate koostöö arendamine (sh õppereisid, koolitus)</t>
  </si>
  <si>
    <t>2 õppereisi, 1 koolitus</t>
  </si>
  <si>
    <r>
      <rPr>
        <b/>
        <sz val="11"/>
        <color theme="1"/>
        <rFont val="Calibri"/>
        <family val="2"/>
        <scheme val="minor"/>
      </rPr>
      <t>Valdkondlik eesmärk (Ettevõtlus ja tööhõive</t>
    </r>
    <r>
      <rPr>
        <sz val="11"/>
        <color theme="1"/>
        <rFont val="Calibri"/>
        <family val="2"/>
        <scheme val="minor"/>
      </rPr>
      <t xml:space="preserve">): Konkurentsivõimelised ettevõtted ja ettevõtlust toetav keskkond. Maakonna inimressurss on tööturul ja majanduses efektiivselt kasutatud. 
Tegevussuunad: 
• Ettevõtjate vahelise koostöö ja ühisturunduse toetamine (kalandus, metsandus jt); 
• Väike- ja keskmise suurusega ettevõtete loomise toetamine; 
• Maapiirkonna ettevõtjate toodangu väärindamine läbi tootearenduse ja turunduse, tarneahela pikendamine nt ühistulise piimatööstuse loomine; 
• Kohaliku toidu ja tooraine väärtustamine, nt kohaliku toidu kasutamine koolides ja toitlustusettevõtetes; 
• Teadusasutus Eesti Taimekasvatuse Instituudi baasil põllumajandusvaldkonna kompetentsikeskuse ja/või põllumajandusklastri väljaarendamine.
</t>
    </r>
  </si>
  <si>
    <t xml:space="preserve">Noorte ettevõtlusteadlikkuse suurendamine on põhikirja järgi JAEKi ülesandeks. JAEK on seni osalenud mitmetes noortele suunatud algatustes (nt Entrum, Ettevõtlik kool), mis on olnud projektipõhised ja lähtunud pigem võimalustest mitte vajadustest. Koostöö haridusasutustega on olnud pigem pisteline ning koordineeritud võrgustik puudub.                             JAEK viis 2015.a märtsis läbi veebiküsitluse maakonna noorte seas, millele vastas 115 inimest. Küsitluse tulemustest selgus, et 51% vastajatest on mõelnud ettevõtjaks saamisest tulevikus ja ligi 92% vastanutest sooviks ettevõtlusest ja sellega alustamisest rohkem teada saada. Vaid 14% noortest teab, millised ettevõtted Jõgevamaal tegutsevad ja milliseid töökohti pakuvad. Seega on noortel suur huvi ettevõtluse kohta laiemalt ning samas teadlikkus maakonna ettevõtetest ja võimalikest töökohtadest puudulik. </t>
  </si>
  <si>
    <t>Programmiline tegevus</t>
  </si>
  <si>
    <t>seminarid, nõupidamised, koolitused</t>
  </si>
  <si>
    <t>turundustegevusted vastavalt tugiprogrammidele</t>
  </si>
  <si>
    <t>Noorte ettevõtlusteadlikkuse ja ettevõtlikkuse suurendamisele suunatud tegevused</t>
  </si>
  <si>
    <t>Loomevaldkonnas tegutsevate ettevõtjate ja kodanikeühenduste seminaride tulemusena on kaardistatud järgmised kitsaskohad: 1. Loomemajanduse valdkonnas tegutsevatel ettevõtjatel jääb puudu teadmistest ja oskustest, kuidas oma tooteid-teenuseid turustada ja ka edasi arendada. 2. Puudub põhjalikum ülevaade loomevaldkonnas tegutsevatest ettevõtjatest. 3. Puudub tugispetsialist, kes oleks abiks nii tänastele kui uutele tegijatele ja selgitaks välja, milline on hetkeolukord ning vajadused-võimalused tulevikus. 4. Puudub analüüs loomevaldkonna tootearenduskeskuse rajamiseks.</t>
  </si>
  <si>
    <t>2</t>
  </si>
  <si>
    <t>3</t>
  </si>
  <si>
    <t>5</t>
  </si>
  <si>
    <t>6</t>
  </si>
  <si>
    <t>7</t>
  </si>
  <si>
    <t>8</t>
  </si>
  <si>
    <t>9</t>
  </si>
  <si>
    <t>10</t>
  </si>
  <si>
    <t>11</t>
  </si>
  <si>
    <t>12</t>
  </si>
  <si>
    <t>4</t>
  </si>
  <si>
    <t>Peipsimaa koostöö</t>
  </si>
  <si>
    <t>Arendada Peipsi järve äärset piirkonda.</t>
  </si>
  <si>
    <t>Jätkata Peipsimaa tegevusi</t>
  </si>
  <si>
    <t>Peipsimaa on tunnustatud turismipiirkond nii Eestis, kui kaugemal.</t>
  </si>
  <si>
    <t>Piirkonna külastajate arv</t>
  </si>
  <si>
    <t xml:space="preserve">Piirkonna turundus, infrastruktuuri parandamine, kohalik toidukultuur.
</t>
  </si>
  <si>
    <t>Tartumaa Arendusselts</t>
  </si>
  <si>
    <t>Peipsi-Alutaguse Koostöökoda</t>
  </si>
  <si>
    <t>Piiriveere Liider</t>
  </si>
  <si>
    <t>Peipsi Kalanduspiirkonna Arendajate Kogu</t>
  </si>
  <si>
    <t>partner, kaasrahastaja</t>
  </si>
  <si>
    <t xml:space="preserve">MTÜ Peipsimaa Turism </t>
  </si>
  <si>
    <t>Tegevuse elluviimiseks vajaliku vahendid</t>
  </si>
  <si>
    <t>Leader tegevusgrupid</t>
  </si>
  <si>
    <t>Euroopa territoriaalse koostöö programmid</t>
  </si>
  <si>
    <t>Est-Rus, Est-Lat</t>
  </si>
  <si>
    <t>avatud taotlusvoorud</t>
  </si>
  <si>
    <t>„Elu kahe maailma piiril“</t>
  </si>
  <si>
    <t>Arendada Lõuna-Eesti turismisektorit. Turundada Lõuna-Eestis asuvaid National Geographicu kollaseid aknaid.</t>
  </si>
  <si>
    <t>Lõuna-Eestis asuvad National Geographicu kollased aknad</t>
  </si>
  <si>
    <t>Piirkond on tunnustatud turismipiirkond nii Eestis, kui kaugemal., kogukondade võimekus on suurenenud.</t>
  </si>
  <si>
    <t xml:space="preserve">Piirkonna turundus, infrastruktuuri parandamine, kohalik kultuur.
</t>
  </si>
  <si>
    <t>Valgamaa Partnerluskogu</t>
  </si>
  <si>
    <t>Võrumaa Partnerluskogu</t>
  </si>
  <si>
    <t>eelarve, meetme vahendid</t>
  </si>
  <si>
    <t>Greencare bicycleroad</t>
  </si>
  <si>
    <t>Jalgrattaturismi propageerimine.</t>
  </si>
  <si>
    <t>Kogemuste  vahetamise vajadus</t>
  </si>
  <si>
    <t>Arendada loodusturismi ja propageerida säästvat eluviisi.</t>
  </si>
  <si>
    <t xml:space="preserve">Jalgrattamarsruutide täpsustamine, uute marsruutide välja töötamine, marsruutide sidumine turismiatraktsioonidega.
</t>
  </si>
  <si>
    <t>Leader tegevusgrupp Soomest</t>
  </si>
  <si>
    <t>Leader tegevusgrupp Itaaliast</t>
  </si>
  <si>
    <t>Leader tegevusgrupp Prantsusmaalt</t>
  </si>
  <si>
    <t>Leader tegevusgrupp Saksamaalt</t>
  </si>
  <si>
    <t>2016-2018</t>
  </si>
  <si>
    <t>2016-2020</t>
  </si>
  <si>
    <t>Geopargi loomine</t>
  </si>
  <si>
    <t>Olla rahvusvaheliselt tunnustatud ja sertifitseeritud geoloogiliste, loodus- ja kultuuriväärtuste külastuspiirkond.
Olla Eesti-siseselt kui ka regioonis tunnustatud loodushariduse teoreetiliste teadmiste ja praktiliste oskuste omandamise kohaks.
Arendada kohalikule kogukonnale kasutoovat ja kestlikku majandustegevust.</t>
  </si>
  <si>
    <t>Geopark annab võimaluse koonduda ühise nime ja temaatika alla ning eristuda teistest piirkondadest.</t>
  </si>
  <si>
    <t>Tartu- ja Jõgevamaale on loodud UNESCO poolt tunnustatud Geopark.</t>
  </si>
  <si>
    <t>Puhke- ja turismimajanduses keskendutakse esmalt vajaliku taristu ja infovõrgustiku loomisele ennekõike kohaliku inimese heaks ja siis külastaja jaoks. Kohalikul elanikul peaks olema kodu lähedal võimalus tegeleda rekreatiivsete tegevustega peamiselt looduses, kuid ka selle tarbeks rajatud hoonetes.</t>
  </si>
  <si>
    <t>Tartumaa kohalikud omavalitsused</t>
  </si>
  <si>
    <t>Jõgevamaa kohalikud omavalitsused</t>
  </si>
  <si>
    <t xml:space="preserve">partner </t>
  </si>
  <si>
    <t>Leader tegevusgruppide meetmed</t>
  </si>
  <si>
    <t>meetmete vahendid</t>
  </si>
  <si>
    <t>Rahvusvaheline koostöö Rootsi LEADER-tegevusgrupiga</t>
  </si>
  <si>
    <t>Ühistegevus ja kogemuste vahetamine.</t>
  </si>
  <si>
    <t>Tutvuda partnerite kogemustega ja arendada seeläbi oma piirkonda.</t>
  </si>
  <si>
    <t xml:space="preserve">Koostöö edendamine,  aktiivse eluviisi propageerimine, kalandusturismi arendamine, koostöö teadusasutustega, piirkonda iseloomustavad lood ja legendid, kohalik toit, tegevused noortele. 
</t>
  </si>
  <si>
    <t>Leader tegevusgrupp Rootsist (Leader Närheten)</t>
  </si>
  <si>
    <t>Õpipoisiõpe, täiendkoolitused</t>
  </si>
  <si>
    <t>Suurendada õpilaste arvu nii õpipoisiõppes kui ka täiendkoolitustel ja seeläbi tõsta inimeste kvalifikatsiooni tööturul.</t>
  </si>
  <si>
    <t>tööturul on palju inimesi, kellel on aegunud või puudulik kvalifikatsioon.</t>
  </si>
  <si>
    <t>Kvalifikatsiooni paranemine</t>
  </si>
  <si>
    <t>Koostöös tööandjatega vajalike koolituste kaardistamine ja nende pakkumine.</t>
  </si>
  <si>
    <t>Tööandjad</t>
  </si>
  <si>
    <t>Kohalikud omavalitsused</t>
  </si>
  <si>
    <t>Euroopa Sotsiaalfond</t>
  </si>
  <si>
    <t>Õpilasfirmade juhendaja Põltsamaa Ametikoolis</t>
  </si>
  <si>
    <t>Toetada, informeerida ja innustada noori looma rohkem innovaatilisi õpilasfirmasid, mis annavad aluse ettevõtlikkuse teadvustamiseks ja toimivate äride turule tulekuks.</t>
  </si>
  <si>
    <t>Ei ole inimest, kes oleks ettevõtlikele noortele jooksvalt kättesaadav ja laialdaselt informeeritud, et oskaks noori suunata, motiveerida ja toetada õpilasfirmade loomisel, arendamisel ja laiendamisel.</t>
  </si>
  <si>
    <t>Õpilasfirmade kasv Jõgevamaal on hüppeline, mis tähendab piirkonnale töökohtade lisandumist, ka tippjuhtide ja-spetsialistide toomist Jõgevamaale. Elukeskkond peab sellega kaasas käima, vastasel juhul enamus innovaatilisi nn idufirmasid lahkub piirkonnast ja siirdub sinna, kus on piisavalt kvalifitseeritud tööjõudu, kes hindavad kvaliteetset elukeskkonda.</t>
  </si>
  <si>
    <t>loodud õpilasfirmade arv, suurenenud ettevõtlusaktiivsus</t>
  </si>
  <si>
    <t xml:space="preserve">Palgata inimene, kes oleks olemas ettevõtlikele noortele ja otsiks neile võimalusi ideede ellu rakendamiseks. Nõustaks neid igakülgselt piirkonnas ja Eestis, ka mujal maailmas pakutavate võimaluste kohta. Juht peab olema ise väga positiivne ja ettevõtlik, läheb ise koolidesse ja ärgitab lapsi ettevõtlikkusele. </t>
  </si>
  <si>
    <t>Tegevuse elluviimiseks vajalikud ressurssid</t>
  </si>
  <si>
    <t>Püütud kala väärindatakse kohapeal vähe. Kalapüügihooajad on lühikesed ja puuduvad täiendavad sissetulekuallikad.</t>
  </si>
  <si>
    <t>Kohapeal väärindatud kala hulk suureneb ning ettevõtja saab selle eest suuremat tasu. Leitakse kohapeal täiendavad sissetulekuallikad kalapüügihooaegade vahepeal.</t>
  </si>
  <si>
    <t>koolituste/infopäevade arv aastas</t>
  </si>
  <si>
    <t>Viiakse läbi koolitusi ja infopäevi nii piirkonnas, kui ka käiakse tutvumas heade praktiliste näidetega mujal.</t>
  </si>
  <si>
    <t>MTÜ Peipsi Kalanduspiirkonna Arendajate Kogu</t>
  </si>
  <si>
    <t>Kalandusettevõtjad</t>
  </si>
  <si>
    <t>Euroopa Merendus- ja Kalandusfond</t>
  </si>
  <si>
    <t>13</t>
  </si>
  <si>
    <t>14</t>
  </si>
  <si>
    <t>15</t>
  </si>
  <si>
    <t>16</t>
  </si>
  <si>
    <t>17</t>
  </si>
  <si>
    <t>18</t>
  </si>
  <si>
    <t>19</t>
  </si>
  <si>
    <t>20</t>
  </si>
  <si>
    <t>Jõgevamaa on nii Eestis kui välismaal tuntud atraktiivse külastuskeskkonna ning hea elu- ja töökeskkonnana. Ettevõtlus on muutunud mitmekesisemaks.</t>
  </si>
  <si>
    <t xml:space="preserve"> Maakonda lisandunud uued elanikud, loodud ettevõtted ja töökohad.</t>
  </si>
  <si>
    <t>Tegevuste elluviija ja rahastaja</t>
  </si>
  <si>
    <t>Tegevuste partner, kaasrahastaja</t>
  </si>
  <si>
    <t>Partnerid, kaasrahastajad</t>
  </si>
  <si>
    <t xml:space="preserve">tegevuste partner </t>
  </si>
  <si>
    <t>Tegevuste elluviimiseks vajaliku vahendid</t>
  </si>
  <si>
    <t xml:space="preserve">1) "Maa, mis toidab" tunnuslause kasutusele võtmine;                                                                                                                                                                                                 
2) Maakondliku meene väljatöötamine; Maakonna ettevõtete tutvustamine – infokataloogi väljaandmine;                                                                               3) Läti Vabariigi Skrunda piirkonna ja Jõgevamaa ettevõtjate (kohaliku toidu tootjate, põllumajandusettevõtjate, käsitöömeistrite) koostööseminaride korraldamine kogemuste omandamiseks ja info jagamiseks;
4) Erinevate valdkondlike infopäevade korraldamine oskusteabe levitamiseks; 
5) Riigi seadusandlusesse muudatusettepanekute tegemine lihtsustamaks ja innustamaks inimesi ettevõtlusega tegelema;
6) Koostöö regionaalsel ja kohalikul tasandil seoses investortegevustega;
7) Kogukondade toetamine „Maale Elama“ messil osalemiseks.
</t>
  </si>
  <si>
    <t>Valdkondlikud eesmärgid (ettevõtlus ja tööhõive): Konkurentsivõimelised ettevõtted ja ettevõtlust toetav keskkond. Maakonna inimressurss on tööturul ja majanduses efektiivselt kasutatud. Valdkondlik eesmärk (külastuskeskkond): Atraktiivne külastuskeskkond ning seda toetav maakonna positiivne maine Eestis. Tegevussuund: Koostöövõrgustike loomine ja tugevdamine – Via Hanseatica, Vooremaa geopark, Peipsimaa, Elu kahe maailma piiril, Piibe maantee, Vooremaa vägevad</t>
  </si>
  <si>
    <t>1. Valdkondlik eesmärk (Ettevõtlus ja tööhõive): Konkurentsivõimelised ettevõtted ja ettevõtlust toetav keskkond. Maakonna inimressurss on tööturul ja majanduses efektiivselt kasutatud. Tegevussuunad:  a. Ettevõtlusteadlikkuse suurendamine ja ettevõtlusalaste algatuste toetamine; b. Elanike teadlikkuse tõstmine kohalikest ettevõtetest, kohaturundus ettevõtluse ja tööhõive seisukohalt;  2. Hariduse tegevussuund: Haridusasutuste ja ettevõtjate koostöö arendamine.</t>
  </si>
  <si>
    <t>Valdkondlik eesmärk (Ettevõtlus ja tööhõive): Konkurentsivõimelised ettevõtted ja ettevõtlust toetav keskkond. Maakonna inimressurss on tööturul ja majanduses efektiivselt kasutatud. Tegevussuunad:  a. Ettevõtjate vahelise koostöö ja ühisturunduse toetamine; b. Maapiirkonna ettevõtjate toodangu väärindamine läbi tootearenduse ja turunduse, tarneahela pikendamine.</t>
  </si>
  <si>
    <t xml:space="preserve">Archimedes </t>
  </si>
  <si>
    <t>Archimedes</t>
  </si>
  <si>
    <t xml:space="preserve">Jõgevamaa uuendatud arengustrateegia 2020+; http://jogeva.maavalitsus.ee/documents/182803/6665835/Jogevamaa+uuendatud+arengustrateegia+2020.pdf/60113bb3-3cba-4c7d-9c2f-8cf2e2011d64 </t>
  </si>
  <si>
    <t>"Elu kahe maailma piiril"</t>
  </si>
  <si>
    <t xml:space="preserve">1) Väärtustada Jõgevamaad kui turvalist, looduslähedast elu- ja töökeskkonda ning ning tutvustada Jõgevamaad kui atraktiivset külastuskeskkonda.
2) Tõsta Jõgevamaa tuntust ja tutvustada siin tegutsevaid ettevõtteid, sh tugevalt toetuda põllumajanduse pikaajalistele traditsioonidele ja  kaasaegse tehnoloogia kasutamisele ja juurutamisele.                                                                                                                          
</t>
  </si>
  <si>
    <t>Jõgevamaa: maa, mis toidab</t>
  </si>
  <si>
    <t xml:space="preserve">Marve Millend, Viktor Svjatõšev, Enn Kurg, Haana Zuba-Reinsalu, Liina Võsaste, Indrek Eensalu, Urmas Pirk, Mati Koppel, Rein Oselin, Ants Reinumägi, Anti Orav, Raul Taul, </t>
  </si>
  <si>
    <t>Kohaliku toidu väärindamine</t>
  </si>
  <si>
    <t>Loomemajanduse aktiviseerimine</t>
  </si>
  <si>
    <t>Inimarengu aruandes 2012/13 on välja toodud, et Eestit iseloomustab madal oskustööjõu kättesaadavus, võrreldes teiste riikidega. Ühelt poolt on probleemiks tööturu väiksus, teisalt on kitsaskohaks töötajate hariduse vähene vastavus majanduse nõudmistele. Lisaks tööturu väiksusele ning kõrgele töötuse määrale on Eesti probleemiks vajalike oskustega tööjõu nappus, mille olulisim võimalik põhjus on töötajate haridustaseme mittevastavus tööturu nõuetele ning töötajate vähene koolitamine. (HTM valitsemisala arengukava "Tark ja tegus rahvas" 2015-2018</t>
  </si>
  <si>
    <t>Ettevõtete konkurentsivõime suurenemine läbi võrgustike, ekspordikontaktide ja omandatud uute oskuste (keel, arendusideed) tekkimise</t>
  </si>
  <si>
    <t>Õpipoisiõpe, täiendkoolitused (Põltsamaa Ametikool)</t>
  </si>
  <si>
    <t>Tööandjate konsultandi töökoha loomine (Töötukassa)</t>
  </si>
  <si>
    <t>Õpetajate stažeerimine (Luua Metsanduskool)</t>
  </si>
  <si>
    <t>Marve Millend, Jõgevamaa Arendus- ja Ettevõtluskeskuse juhataja</t>
  </si>
  <si>
    <t>Tegutsevate ettevõtete arendustegevused</t>
  </si>
  <si>
    <t>Tegevuse eesmärgiks on suurenenud Jõgevamaa ettevõtete konkurentsivõime (sh müügitulu, ekspordimaht, maakondliku SKP osakaal riiklikus SKP kasv), kõrgemat lisandväärtust loovad tooted/teenused ning uued töökohad.</t>
  </si>
  <si>
    <t>1. Valdkondlik eesmärk (Ettevõtlus ja tööhõive): Konkurentsivõimelised ettevõtted ja ettevõtlust toetav keskkond. Maakonna inimressurss on tööturul ja majanduses efektiivselt kasutatud. Tegevussuunad:  a. Ettevõtjate vahelise koostöö ja ühisturunduse toetamine; b. Väike- ja keskmise suurusega ettevõtete loomise toetamine; c. Maapiirkonna ettevõtjate toodangu väärindamine läbi tootearenduse ja turunduse, tarneahela pikendamine.</t>
  </si>
  <si>
    <t>Jõgevamaa arengustrateegia 2020+ kohaselt on maakonna ettevõtluse valdkonnas järgmised kitsaskohad: põllumajandussektoris on olemas positiivseid näiteid ühistegevusest, kuid teistes valdkondades on arenguruumi ettevõtete koostöö osas palju, vajadus on ettevõtluse maakonnasiseseks ja maakonna piire ületavaks koostööks ja klasterdumiseks.</t>
  </si>
  <si>
    <t xml:space="preserve">Jõgevamaa ettevõtluse olulisteks kitsaskohtadeks on ettevõtete vähene koostöö, madal eksportivate ettevõtete osakaal ning madal lisandväärtus. Vajadus on ettevõtluse maakonnasiseseks ja maakonna piire ületavaks koostööks ja klasterdumiseks. Maakonna ettevõtjate ümarlaudadel on toodud välja, et maakonnas ei ole ettevõtjaks olemine väärtustatud ning puudub otseselt ettevõtjatele suunatud traditsiooniline üritus, kus käsitletakse hetkel olulisi probleeme ning tutvustatakse oma maakonna või naabrite edukaid ettevõtteid. EASi baasfinantseerimine katab ettevõtluskonsultandi tööaega, kuid tegutsevatele ettevõtetele suunatud tegevuste elluviimiseks vahendid puuduvad. </t>
  </si>
  <si>
    <t xml:space="preserve">Jõgevamaa ettevõtete konkurentsivõime on suurenenud: loodud on puidu ja metalli töötlemisega seotud ettevõtete koostöövõrgustik, nende valdkondade ettevõtetel on tekkinud uued tooted ja tõusnud on ettevõtete loodav lisandväärtus; suurenenud on maakonna ekspordimaht. Ettevõtjaks olemine on maakonnas väärtustatud ning paranenud on koostöö ettevõtjate ja avaliku sektori vahel.Tegutsevatele ettevõtjatele suunatud arendustegevused on edukalt ellu viidud ning loodud eeldused lisandväärtuse ja ekspordimahu kasvuks. </t>
  </si>
  <si>
    <t>Tulemus: 1) Loodud võrgustikud; 2) tunnustatud ettevõtjate arv; 3) võrgustikes osalejate müügitulu kasv. Väljund: 1) Loodud koostöösuhete arv erialaliitude, klastrite ja kompetentsikeskustega; 2) toimunud üritused ja üritustel osalejate arv; 3) õppereiside arv</t>
  </si>
  <si>
    <t xml:space="preserve">1. Võrgustikutegevused - kontaktide loomine klastrite, kompetentsikeskuste ja erialaliitudega, seminaride ja õppereiside korraldamine, klubiline tegevus. Planeeritavad võrgustikutegevused on suunatud eelkõige puidu- ja metallitööstusega seotud ettevõtetele.
2. Ettevõtjate väärtustamine – ettevõtjatele suunatud konverentsi korraldamine, kus muuhulgas toimuks ka ettevõtjate tunnustamine. Konverentsil käsitletakse hetkel olulisi probleeme ning tutvustatakse oma maakonna või naabrite edukaid ettevõtteid. Tegevusele eelneb statuudi väljatöötamine ettevõtjate tunnustamiseks.                                                                                                                                                             3. Ettevõtete koolitusvajaduste kaardistamine ja koolitusprojekti koostamine - plaanis on korraldada lähtuvalt ettevõtete vajadustest Leader meetme toel koolitusi (nt eksport, investoritega suhtlus, tootearendus, turundus).        </t>
  </si>
  <si>
    <t>seminaride ja õppereiside läbiviimisel abi osalejate leidmisel</t>
  </si>
  <si>
    <t>ettevõtjate konverentsi ja tunnustamise korraldamise partner</t>
  </si>
  <si>
    <t>statuudi väljatöötamine ettevõtjate tunnustamiseks</t>
  </si>
  <si>
    <t>koostööpartner, võimalik kaasrahastaja</t>
  </si>
  <si>
    <t>plaanis on esitada koolituste rahastamiseks taotlus Leader meetmesse</t>
  </si>
  <si>
    <t>Õppereiside korraldamine</t>
  </si>
  <si>
    <t>Maakonna investeerimisalane turundus</t>
  </si>
  <si>
    <t>21</t>
  </si>
  <si>
    <t xml:space="preserve">Eesmärgiks on investeeringute lisandumine Jõgevamaale ning uute sh kõrgema lisandväärtusega töökohtade loomine. Lõppeesmärgiks on maakonna SKP osakaalu suurendamine ning tööhõive tõus maakonnas. </t>
  </si>
  <si>
    <t>1. Valdkondlik eesmärk (Ettevõtlus ja tööhõive): Konkurentsivõimelised ettevõtted ja ettevõtlust toetav keskkond. Maakonna inimressurss on tööturul ja majanduses efektiivselt kasutatud. Tegevussuunad:  a. Väike- ja keskmise suurusega ettevõtete loomise toetamine; b. Ettevõtlusalade arendamine maakonnas; c. Elanike teadlikkuse tõstmine kohalikest ettevõtetest, kohaturundus ettevõtluse ja tööhõive seisukohalt.</t>
  </si>
  <si>
    <t xml:space="preserve">Jõgevamaa arengustrateegia kohaselt on maakonna üks olulisim väljakutse rahvaarvu jätkuv vähenemine, mis takistab maakonna majanduse arengut, kahandab tööjõuturu võimalusi ja halvendab elukeskkonna kvaliteeti. Samuti on maakond palgataseme poolest juba pikemat aega Eestis viimaste seas. Konkurentsivõimelise töötasu saavutamine kindlustaks elanike jäämise maakonda. Selleks on aga maakonda vaja täiendavaid investeeringuid ning uusi kõrgema palgatasemega töökohti. Hetkel puuduvad Jõgevamaal terviklikult väljaarendatud ettevõtlusalad, kus oleks olemas korralik taristu ning võimalused olemasolevate ettevõtete laiendamiseks või uute lisandumiseks. PKT investeeringute meetmest on plaanis välja arendada ettevõtlusalad Jõgeva linna ja Tabivere valda. Samas on olemas mitmeid potentsiaalsed alad, kus oleks omavalitsustel vaja tuge investorite meelitamisel. </t>
  </si>
  <si>
    <t xml:space="preserve">Maakonna osad ettevõtlusalad on PKT investeeringute meetme abil väljaarendatud ning pakuvad kaasaegset taristut, mis võimaldab olemaolevatel ettevõtetel laieneda ning uutel juurde tulla. Maakonda on lisandunud uued investeeringud või/ja olemasolevad ettevõtlusaladel asuvad ettevõtted on laienemise tulemusena loonud uusi töökohti. Turundaja tegeleb koostöös omavalitsustega  maakonna investeerimisvõimaluste ja elukeskkonna  turundusega. Loodud on toimiv võrgustik ning pidevalt uuendatav andmebaas maakonna investeerimisvõimalustest. Investoritele pakutakse asjakohast tuge võimalike probleemide lahendamiseks. </t>
  </si>
  <si>
    <t>Tulemus: 1) Investeeringu teinud investorite arv, 2) loodud töökohtade arv. Väljund: 1) kontaktseminaril osalejate arv; 2) vahendatud investorkontaktid, 3) osaletud turundusüritused, 4) valminud turundusmaterjalid</t>
  </si>
  <si>
    <t xml:space="preserve">1. Investeerimisvõimaluste ühisturundus - maakonna esindamine investorüritustel, potentsiaalsete investorite võõrustamine maakonnas, invest.jogeva.ee arendamine, turundusmaterjalide koostamine. Lisaks PKT investeeringute programmist rahastatavate ettevõtlusalade turundusabi, kontaktide vahendamine.                                                                                                                                                                      2. Regionaalse investorteenindaja töö täiendamine/abistamine maakonna tasandil - kinnisvara- ja planeeringualane teave, tehnovõrkudega liitumistingimuste väljaselgitamine, abi tööjõu leidmisel ja ühistranspordi korraldamisel,koostöö kohalike omavalitsustega, nn aftercare.
3. Ettevõtjate rahvusvahelise kontaktseminari korraldamine - 2015.a sügisel koostöös maakonna sõpruspiirkondade ja Geopargiga, teemadeks on turism, vaba aeg ja kohalik toit. Eesmärgiks on rahvusvaheliste kontaktide loomine sõpruslinnades/regioonides asuvate samalaadsete ettevõtetega.                                                                                                                                                                                                                               Tegevused ei kattu regionaalse investorteenindaja tööga.        </t>
  </si>
  <si>
    <t>koostööpartner tööhõive küsimustes</t>
  </si>
  <si>
    <t>rahvusvahelise kontaktseminari korraldamise partner, maakonna turundusmaterjalide koostamise partner</t>
  </si>
  <si>
    <t>Rahvusvaheliste partneritega suhtlemine</t>
  </si>
  <si>
    <t>kaasfinantseerija, investorteeninduse kontaktvõrgustiku partner</t>
  </si>
  <si>
    <t>osalejad investorteeninduse kontaktvõrgustikus, ettevõtlusalade arendajad</t>
  </si>
  <si>
    <t>info vabade tootmispindade kohta, ettevõtlusalade turundusel koostöö</t>
  </si>
  <si>
    <t>Turundaja töötasu (0,5 kohta)</t>
  </si>
  <si>
    <t>Maakonna esindamine investorseminaridel/ üritustel</t>
  </si>
  <si>
    <t>potentsiaalsete investorite võõrustamine maakonnas</t>
  </si>
  <si>
    <t>Turundusmaterjalid</t>
  </si>
  <si>
    <t xml:space="preserve">Rahvusvaheline ettevõtjate kontaktseminar </t>
  </si>
  <si>
    <t>Tulemus: 1) võrgustiku tegevuses osalevate ettevõtete käibe kasv; 2)uute lisandväärtust loovate toodete arv. Väljund: 1) Loodud koostöövõrgustik ja selles osalevate ettevõtete arv, 2) nõustatud klientide arv, 3) läbiviidud teavitusürituste arv, neil osalejate arv, 4) ühisstendiga osaletud ürituste arv</t>
  </si>
  <si>
    <t>Kohaliku toidu retseptide väljatöötamises osalemine</t>
  </si>
  <si>
    <t>ekspertiis tooraine tootearenduses</t>
  </si>
  <si>
    <t>Vooremaa Geopark, MTÜ Peipsimaa Turism</t>
  </si>
  <si>
    <t>osalemine võrgustiku töös</t>
  </si>
  <si>
    <t>koostööpartner, sõlmitakse koostööleping tegevuse elluviimiseks</t>
  </si>
  <si>
    <t>osaleb arendusjuhi tööplaani väljatöötamisel ja võrgustiku töös</t>
  </si>
  <si>
    <t>Tänasel hetkel puudub maakonnas spetsialist, kes turismi arendustegevuste elluviimise ja koordineerimisega tegeleks. Ettevõtjatel puudub konkreetne kontaktisik, kellelt nõu küsida; kes pakuks turismiettevõtluseks vajalikke tegevusi (sh koolitused, infopäevad, õppereisid). Puudub maakonna osalemise koordineerimine erinevates turismivõrgustikes. Maakonna kitsaskohaks on külastusobjektide killustatus ning vähene koostöö turismitoodete ja -teenuste pakkumisel.                                                        Jõgevamaa arengustrateegia 2020+ kohaselt on maakonna majutuskohtade arv aastate lõikes suurenenud, kuid jääb enamikule teistele  Eesti maakondadele alla. Probleemiks ka madal tubade ja voodikohtade täitumus, vastavalt 15% ja 13%. Põhjuseks võib olla tugev hooajalisus ja vähene koostöö vaatamisväärsuste ja kultuuriüritustega pakettide loomisel. Kuna Tartu asub piisavalt lähedal ning õhtust meelelahutust pakutakse majutuskohtades vähe, liiguvad paljud turistid siit edasi ööbima Tartusse.  Lõuna-Eesti kontekstis on Jõgevamaal kõige vähem voodikohti ja kõige madalam ööbimiste arv.</t>
  </si>
  <si>
    <t>Maakondlikud turismiarendustegevused on ellu viidud ja koordineeritud spetsialisti poolt. Ettevõtjate teadlikkus turismimajandusest on tõsunud läbi tootearenduse ja võrgustikutegevuste. Koordineerimine tagab selle, et erinevates turismivõrgustikes osalemine ei tekita dubleerivad tegevusi. Valminud on maakonna turismitegevuste turundusplaan, mille kohaselt tegeletakse turismiarendusega süsteemselt ja eesmärgistatult. Maakond osaleb turismimessidel ja viib ellu planeeritud turundustegevusi. See aitab kaasa ööbimiste arvu ja atraktsioonide külastajate arvu kasvule. Turistide kasvu korral tekivad uued tooted/teenused, nende pakkujad ja uued töökohad.                                                              Tegevused aitavad kaasa ka Eesti riikliku turismiarengukava 2014-2020 meetmete eesmärkide saavutamisele: 1) Eesti kui reisisihi tuntuse suurendamine, sh siseturismi edendamine, 2) turismitoodete arenduse juhtimine, 3) turismi arenguvõimaluste seire ja ettevõtluskeskkonna arendamine, 4) piirkondlike turismitoodete arendamine.</t>
  </si>
  <si>
    <t xml:space="preserve">Tulemus: 1) turistide ööbimiste arv Jõgevamaal  2) Jõgevamaa turismiatraktsioonide külastatavu. Väljundmõõdikud: 1) Osaletud turismivõrgustike arv; 2) Osaletud messide arv; 3) Läbiviidud seminaride ja õppereiside arv turismiasjalistele; 4) Koostatud trükiste arv </t>
  </si>
  <si>
    <t>Omafinantseeringu tagamine. Koostöö maakonna kohaturunduse osas.</t>
  </si>
  <si>
    <t>Kõik Jõgevamaa turismiteenuste pakkujad (majutus, toitlustus, aktiivne puhkus, vaatamisväärsused, sündmused).</t>
  </si>
  <si>
    <t>Koostöö eeskätt maakonna kohaturunduses ja Via Hanseatica arendamisel.</t>
  </si>
  <si>
    <t>Jõgevamaa Turismiinfokeskus</t>
  </si>
  <si>
    <t>Koostöö tegevuste planeerimisel ja elluviimisel, sh seminarid, õppereis, turundustegevused</t>
  </si>
  <si>
    <t>Koostöö välisturistidele suunatud trükiste ja messide osas.</t>
  </si>
  <si>
    <t>Koostöö Peipsi piirkonna turundmise osas.</t>
  </si>
  <si>
    <t>Koostöö turismialaste koolituste osas.</t>
  </si>
  <si>
    <t>Vooremaa Geopark</t>
  </si>
  <si>
    <t>Koostöö piirkonna turundamise osas.</t>
  </si>
  <si>
    <t>Koostöö maakonna turundamise, välismesside ja Leader-turismiprojektide osas.</t>
  </si>
  <si>
    <t>SA Tartumaa Turism</t>
  </si>
  <si>
    <t>Koostöö turismiinfo vahetuse ja Via Hanseatica arendamise osas.</t>
  </si>
  <si>
    <t>SA Ida-Viru Ettevõtluskeskus</t>
  </si>
  <si>
    <t>Tootearendusprojekt</t>
  </si>
  <si>
    <t>Taotletakse Leader-meetmest</t>
  </si>
  <si>
    <t>Omafinantseeringu tagamine.</t>
  </si>
  <si>
    <t>Koostöö seminaride, õppevisiitide, praktikakohatde ja töövarjupäevade osas.</t>
  </si>
  <si>
    <t>Koostöö tegevuste sisendi ja info vahetamise osas.</t>
  </si>
  <si>
    <t>Noorte ettevõtlikkuse koordinaator hakkab tööle JAEKis.</t>
  </si>
  <si>
    <t>Lähtuvalt JAEKi poolt noorte seas läbi viidud veebiküsitlusest (115 vastanud noort), viib noorte ettevõtlikkuse koordinaator koostöös haridusasutuste ja kohalike ettevõtetega ellu järgmisi oluliseks peetud tegevusi:
1) võrgustiku loomine haridusasutustest ja ettevõtjatest, sh ettevõtjate poolt koolide külastused (ettevõtja räägib noortele oma kogemusest ettevõtlusega alustamisel);
2) õpilaste õppevisiidid kohalikesse ettevõtetesse - noored saavad ülevaate, mis valdkonna ettevõtted piirkonnas tegutsevad ja kus võiks pärast kooli lõpetamist rakendust leida (gümnaasiumid ja põhikoolid);
3) inspiratsiooniseminarid koostöös ettevõtjate ja õppeasutustega;
4) koolivaheajal õpilastele praktikakohtade pakkumine kohalikes ettevõtetes (praktikantide valiku metoodika töötatakse välja tegevuse alguses koostöös haridusasutuste ja ettevõtetega);
5) töövarjupäevade korraldamine - võimalus näha noorel igapäevatööd erinevates organisatsioonides.
Tegevused on suunatud maakonna põhikoolides, gümnaasiumites ja ametikoolides õppivatele noortele. Tegevused ei dubleeri Ettevõtliku Kooli ja HM tegevusi. Kattuvuse tekkimise kahtluse korral lõpetatakse vastav kattuv tegevus.</t>
  </si>
  <si>
    <t>Noorte ettevõtlikkuse koordinaatori töötasu</t>
  </si>
  <si>
    <t>Tegevused vastavalt tugiprogrammidele</t>
  </si>
  <si>
    <t xml:space="preserve">Loomemajanduse valdkonnas on läbi viidud eeluuring vajaduste kaardistamiseks ja tootearenduskeskuse rajamiseks. Seeläbi on selgunud edasised vajadused ja tegevused ning selgitatud välja võimalus ja vajadus  riikliku loomemajandus-programmi kasutamiseks 2017.aastal.                Loomevaldkonnas tegutsevate ettevõtete teadlikkus valdkonnast ja teineteise tegemistest on tõusnud. Loodud on koostöösidemed teiste loomemajanduskeskustega ja maakonnas loomevaldkonnas tegutsevate ettevõtjatega. </t>
  </si>
  <si>
    <t>Loomevaldkonna tugiteenuste ja ressurside vajadus.Läbi viidud uuring; korraldatud koolituste ja õppereiside arv ja nendel osalejate arv</t>
  </si>
  <si>
    <t>Tegevusperiood võib pikeneda tulenevalt eeluuringu tulemustest. PATEE tegevused loomeettevõtluse osas ei kattu arenduskeskuse MTÜ valdkonna Jõgeva linna loomemaja ideekontseptsiooni arendamisega, sest Jõgeva linna rajatav keskus on kogukonnakeskuse suunitlusega ja ei ole mõeldud loomeettevõtluse arendamiseks.</t>
  </si>
  <si>
    <t>Loomevaldkonna koordinaatori töötasu (0,2 kohta)</t>
  </si>
  <si>
    <t>1. Maakondliku kohaliku toidu tootjate ja käitlejate andmebaasi koostamine ja võrgustiku loomine                                                                                        2. Ühisstendiga osalemine messidel/üritustel (nt Maamess, Hansapäevad)                                                                                                                                        3. Regionaalsete ja üle-Eestiliste kohaliku toidu võrgustike tegevuses osalemine ja info vahetamine                                                                                     4. Kohaliku toidu portaali loomine (Leader-meetme projektiga)                                                                                                                                                                 5. Tootearendus koolitused väikekäitlejatele (planeeritud EstLat programmist rahastuse taotlemine)                                                                                   6. Väiketootjate ja käitlejate nõustamine (nt toidukäitlemist puudutav seadusandlus)                                                                                                                   7. Jõgevamaa toidukott "Toodetud Jõgevamaal" - edasiarendamine, koostöövõrgustikuga sidumine                                                                                        8. Võimaluste otsimine ühise müügipunkti loomiseks (nt Põltsamaa Puhu risti söögikoha baasil).                                                                                        Tegevuste elluviimiseks on plaanis võtta tööle Jõgevamaa Koostöökoja koosseisu täistööajaga kohaliku toidu arendusjuht. Arendustegevuste elluviimise kulud on planeeritud katta Jõgevamaa Koostöökoja ja projektide vahenditest ning võimalusel ka Peipsi Kalanduspiirkonna Arendajate Kogu (PKAK) vahenditest.</t>
  </si>
  <si>
    <t>Peipsiveere programm</t>
  </si>
  <si>
    <t>Siseministeerium</t>
  </si>
  <si>
    <t>Peipsi Kalanduspiirkonna Arendajate Kogu (PKAK) meetmete ja muu vajaliku info edastamine kalandusettevõtjatele ja kalatöötlejatele erinevate võimaluste kohta.</t>
  </si>
  <si>
    <t>Haridus- ja Teadusministeerium</t>
  </si>
  <si>
    <t>ettevõtlusõppe programm</t>
  </si>
  <si>
    <t>PRÕM</t>
  </si>
  <si>
    <t>Konsultandi tööülesanded on:                                                                                                                                                                                    
• piirkonna tööandjate ja nende töökohtade tundmine ning tööpakkumiste leidmine, tööandjatele sobiva tööjõu vahendamine
• tööandjate nõustamine töökoha kujundamisel ja/või täitmisel ning töötukassa võimaluste tutvustamine
• töötukassa osakonna töötajate nõustamine tööandjale teenuste osutamiseks ning tööandjale sobiva töötaja ja/või töökoha ettevalmistamise koordineerimine (koolitamine, tööpraktika, töökoha kohandamine jms)
• vajadusel tööpakkumiste ülevaatamine, tööandjale muudatusettepanekute tegemine enne avaldamist ning muudatuste kooskõlastamine
•  tööandjale osutatud teenuste kvaliteedi jälgimine ja tekkinud probleemide lahendamine
• tööotsijatele külastuste ja infopäevade korraldamine tööandjate juures ning tööandjate infopäevade korraldamine töötukassas
• tööandjatele suunatud teavitus- ja koostööürituste korraldamine (sh töömessid)
Tegevuste elluviimisel eristatakse kogutud andmeid erinevate sotsiaalsete gruppide lõikes (naised/mehed, noored/vanemaealised, puuetega inimesed).</t>
  </si>
  <si>
    <t>Töömaailm ja haridusmaastik ei räägi ühte keelt</t>
  </si>
  <si>
    <t xml:space="preserve">Loomevaldkonna koordinaator koostöös kohalike omavalitsuste ja loomemajanduse valdkonnas tegutsevate ettevõtjatega viib ellu järgmisi tegevusi:
1) loomevaldkonnas tegutsevate ettevõtjate andmebaasi loomine: andmebaasi kantakse praegu loomevaldkonnaga tegelevad ettevõtjad, lisaks ka loomevaldkonnaga tegelevad MTÜd ja eraisikud, kes sooviksid jätkata ettevõtjatena või edaspidi oma teenuseid/tooteid  müüa. Andmebaas annab üldpildi loomevaldkonnaga tegelejatest maakonnas ja andmebaasis olevad isikud on ka sihtgrupiks edasistele PATEE loomevaldkonna tegevustele.
2) eeluuringu teostamine loomevaldkonna tootearenduskeskuse rajamiseks: uuringu sihtgrupiks on loomevaldkonnas tegutsevad ettevõtjad, MTÜd ja eraisikud, kohalikud omavalitsused, loomevaldkonnaga seotud organisatsioonid. Selgitatakse välja sihtgrupi vajadused ja ootused tugiteenuste järele,  vajadus ja võimalus loomevaldkonna tootearenduskeskuse rajamiseks maakonda, potentsiaalsete inkubatsiooniteenustest huvitatute hulk, võimalik spetsialiseerumine teatud kindlale loomevaldkonnale jne . Uuringu tulemuste põhjal tehakse otsus, kas luua maakonda loomemajanduskeskus/tootearenduskeskus/loomeinkubaator. 
3) loomeettevõtjate võrgustiku arendamine (õppereisid, koolitused). Korraldatakse 2 õppereisi tegutsevate loomemajanduskeskuste ja seal pakutavate teenustega  tutvumiseks ning  koostöösidemete loomiseks. Õppereisidel tutvutakse Tartu Loomemajanduskeskuse,  Räpina Loomemaja,  Viljandi Loomeinkubaatorite ja Maarja-Magdaleena Gildiga Pärnus. Loomevaldkonnas tegutsejatele korraldatakse  koolitus veebiturundusest ja internetimüügist.
Kuna suur osa loomeettevõtjatest tegelevad käsitööga, enamasti naised, toetab antud tegevus naisettevõtlust ja aitab kaasa selle edendamisele. Uuringu läbiviimisel kogutakse ja analüüsitakse andmeid erinevate sotsiaalsete gruppide lõikes (mehed/naised, vanus, puudega inimesed jt)
</t>
  </si>
  <si>
    <t>Suurenenud on noorte ettevõtlusteadlikkus ja juurdunud ettevõtlik meelelaad. Noored on teadlikud maakonna ettevõtetest ja võimalustest hiljem maakonnas rakendust leida. Läbi õppevisiitide, tööpraktika ja töövarjupäevade on noored omandanud praktilisi oskusi ning teavad paremini, mida üks või teine töö sisuliselt tähendab.                                           Noorte ettevõtlikkuse edendamisega tegeletakse süsteemselt ja järjepidevalt, selleks planeeritud tegevused on koordineeritud. Tegevuste elluviimisel lähtutakse hetkeolukorras ja noorte vajadustest, mitte ainult võimalustest.</t>
  </si>
  <si>
    <t>Noorte ettevõtlusteadlikkuse ja ettevõtliku meelelaadi tõstmine. Teadmiste suurendamine maakonna ettevõtetest ja võimalustest hiljem maakonnas rakendust leida. Toimiv võrgustik, mille abil on parenenud haridusasutuste ja ettevõtjate vaheline koostöö.Tegevuse sihtgrupiks on maakonna põhikoolides, gümnaasiumites ja ametikoolides õppivad noored , mitteõppivad noored ja lasteaialapsed.</t>
  </si>
  <si>
    <t>Tulemus: 1) Kaasatud haridusasutuste ja ettevõtete arv võrgustikus; 2) Maakonna ettevõtlusaktiivus (ettevõtete arv 1000 elaniku kohta). Väljund: 1)Praktikal osalenud noorte arv; 2) Töövarjupäeval osalenud inimeste arv; 3) Õppevisiitide arv; 4) Seminaride arv</t>
  </si>
  <si>
    <t>Jõgevamaa avatud noortekeskused</t>
  </si>
  <si>
    <t>2015-2021</t>
  </si>
  <si>
    <t xml:space="preserve">Turismikoordinaator viib ellu järgmisi tegevusi:
1) turundustegevused: turundusplaani koostamine ja eluviimine (sihtgrupipõhiste trükiste koostamine, veebiarendus- ja turundus, sh maakondliku turismiportaali ja Facebook-lehe haldamine, turismimessidel osalemine); turundustegevustes keskendutakse siseturismile, kuna siseturistid moodustavad suure osa maakonna külastajatest, välituristile suunatud turundustegevuste osas tehakse koostööd SA Lõuna-Eesti Turismiga;
2) võrgustikutegevused: seminaride ja maakonnasisese õppereisi korraldamine maakonna turismiasjalistele (õppereisi eesmärk on üksteist rohkem tundma õppida, seejuures tooteid-teenusied ühildada, et pakkuda terviklikku külastuselamust); turismivõrgustike koordineerimine, sh koostöö naabermaakondadega;
3) turismivaldkonnaga seotud Leader-projektide ettevalmistamine ja elluviimine (nt. tootearendus-teemaline projekt);
4) infovahetus ja koostöö erinevate koostööpartneritega;
5) PKT investeeringute kavas olevate turismiprojektide toetamine ja sidumine võrgustikku.
Tegevuste elluviimisesse on kaasatud kõik Jõgevamaa turismiteenuste pakkujad. Info tegevuste ja nendes osalemise kohta saadavad kohalikud turismiteenustepakkujad läbi turismiasjaliste listi (ca 130 kontakti) ja turismiseminaride (2x aastas). Aktiivsem tuumikgrupp senises turundustöös, messidel ja Via Hanseatica võrgustikus osalemisel on olnud ca 15 teenusepakkujat.
Lisaks tehakse tegevuste elluviimisel koostööd teistes valdkondades: kohaliku toidu väärindamine, loomemajanduse aktiviseerimine.
</t>
  </si>
  <si>
    <t>SA Jõgevamaa Arendus- ja Ettevõtluskeskus; Ettevõtjate liidud (Põltsamaa ja Jõgeva vald), Jõgeva Tootjate Liit; Jõgevamaa Omavalitsuste Liit; Jõgevamaa Koostöökoda</t>
  </si>
  <si>
    <t xml:space="preserve">eelarve; PATEE tugiprogramm; ; </t>
  </si>
  <si>
    <t xml:space="preserve">Jõgevamaa Omavalitsuste Liit; EAS; ; </t>
  </si>
  <si>
    <t>SA Jõgevamaa Arendus- ja Ettevõtluskeskus; 25; Jõgevamaa Omavalitsuste Liit; Jõgevamaa kohalikud omavalitsused</t>
  </si>
  <si>
    <t>SA Jõgevamaa Arendus- ja Ettevõtluskeskus; Jõgevamaa Omavalitsuste Liit; MTÜ Jõgevamaa Koostöökoda; SA Tartumaa Turism</t>
  </si>
  <si>
    <t xml:space="preserve">PATEE tugiprogramm; eelarve; ; </t>
  </si>
  <si>
    <t>Jõgevamaa Koostöökoda; Vooremaa Geopark, MTÜ Peipsimaa Turism; Eesti Taimekasvatuse Instituut; Jõgevamaa Arendus- ja Ettevõtluskeskus</t>
  </si>
  <si>
    <t xml:space="preserve">Jõgevamaa Koostöökoda; EAS; ; </t>
  </si>
  <si>
    <t>SA Jõgevamaa Arendus- ja Ettevõtluskeskus; Jõgevamaa Omavalitsuste Liit; Töötukassa Jõgevamaa osakond; Jõgevamaa Noortekogu</t>
  </si>
  <si>
    <t xml:space="preserve">SA Jõgevamaa Arendus- ja Ettevõtluskeskus; Jõgevamaa Omavalitsuste Liit; ; </t>
  </si>
  <si>
    <t xml:space="preserve">EAS; Jõgevamaa Omavalitsuste Liit; ; </t>
  </si>
  <si>
    <t xml:space="preserve">Jõgevamaa Omavalitsuste Liit; Jõgeva Maavalitsus; ; </t>
  </si>
  <si>
    <t xml:space="preserve">Planeerimisel; Planeerimisel; ; </t>
  </si>
  <si>
    <t xml:space="preserve">Jõgevamaa Omavalitsuste Liit; Kaasrahastajad; ; </t>
  </si>
  <si>
    <t>Jõgevamaa Koostöökoda;Tartumaa Arendusselts; Tartumaa kohalikud omavalitsused; Jõgevamaa kohalikud omavalitsused; Jõgevamaa Arendus- ja Ettevõtluskeskus</t>
  </si>
  <si>
    <t xml:space="preserve">meetmete vahendid; Est-Rus, Est-Lat; ; </t>
  </si>
  <si>
    <t xml:space="preserve">Leader tegevusgruppide meetmed; Euroopa territoriaalse koostöö programmid; ; </t>
  </si>
  <si>
    <t xml:space="preserve">Luua Metsanduskool; ; ; </t>
  </si>
  <si>
    <t xml:space="preserve">; riiklik koolitustellimus; eelarve; </t>
  </si>
  <si>
    <t xml:space="preserve">Koolitatavad ja tööandjad; Haridus- ja teadusministeerium; Luua Metsanduskool; </t>
  </si>
  <si>
    <t>Põltsamaa Ametikool; Tööandjad; Kohalikud omavalitsused; Töötukassa Jõgevamaa osakond</t>
  </si>
  <si>
    <t xml:space="preserve">; ; ; </t>
  </si>
  <si>
    <t xml:space="preserve">Koolitatavad ja tööandjad; Euroopa Sotsiaalfond; PRÕM; </t>
  </si>
  <si>
    <t xml:space="preserve">Luua Metsanduskool; Eesti Metsa- ja Puidutööstuse Liit; ; </t>
  </si>
  <si>
    <t xml:space="preserve">Koolitatavad ja tööandjad; ; ; </t>
  </si>
  <si>
    <t xml:space="preserve">Luua Metsanduskool; erialaliidud; eriala ettevõtjad; </t>
  </si>
  <si>
    <t xml:space="preserve">; ERASMUS+; ; </t>
  </si>
  <si>
    <t xml:space="preserve">NordPlus; Archimedes; ; </t>
  </si>
  <si>
    <t xml:space="preserve">Luua Metsanduskool; välismaised partnerid; eriala ettevõtjad; </t>
  </si>
  <si>
    <t xml:space="preserve">ERASMUS+; ; ; </t>
  </si>
  <si>
    <t xml:space="preserve">Eesti Töötukassa; ; ; </t>
  </si>
  <si>
    <t xml:space="preserve">eelarve; ; ; </t>
  </si>
  <si>
    <t>Põltsamaa Ametikool; Ettevõtjad; Jõgevamaa haridusasutused; SA Jõgevamaa Arendus- ja Ettevõtluskeskus</t>
  </si>
  <si>
    <t xml:space="preserve">ettevõtlusõppe programm; ; ; </t>
  </si>
  <si>
    <t>MTÜ Peipsimaa Turism ;Jõgevamaa Koostöökoda; Tartumaa Arendusselts; Peipsi-Alutaguse Koostöökoda; Piiriveere Liider</t>
  </si>
  <si>
    <t xml:space="preserve">eelarve; Est-Rus, Est-Lat; Peipsiveere programm; </t>
  </si>
  <si>
    <t xml:space="preserve">Leader tegevusgrupid; Euroopa territoriaalse koostöö programmid; Siseministeerium; </t>
  </si>
  <si>
    <t>Jõgevamaa Koostöökoda;Tartumaa Arendusselts; Valgamaa Partnerluskogu; Võrumaa Partnerluskogu; Piiriveere Liider</t>
  </si>
  <si>
    <t xml:space="preserve">eelarve, meetme vahendid; Est-Rus, Est-Lat; ; </t>
  </si>
  <si>
    <t xml:space="preserve">Leader tegevusgrupid; Euroopa territoriaalse koostöö programmid; ; </t>
  </si>
  <si>
    <t>Jõgevamaa Koostöökoda;Leader tegevusgrupp Soomest; Leader tegevusgrupp Itaaliast; Leader tegevusgrupp Prantsusmaalt; Leader tegevusgrupp Saksamaalt</t>
  </si>
  <si>
    <t xml:space="preserve">eelarve, meetme vahendid; ; ; </t>
  </si>
  <si>
    <t xml:space="preserve">Leader tegevusgrupid; ; ; </t>
  </si>
  <si>
    <t xml:space="preserve">Jõgevamaa Koostöökoda;Peipsi-Alutaguse Koostöökoda; Leader tegevusgrupp Rootsist (Leader Närheten); ; </t>
  </si>
  <si>
    <t xml:space="preserve">MTÜ Peipsi Kalanduspiirkonna Arendajate Kogu; Kalandusettevõtjad; ; </t>
  </si>
  <si>
    <t xml:space="preserve">Euroopa Merendus- ja Kalandusfond; ; ; </t>
  </si>
  <si>
    <t xml:space="preserve">Archimedes; ; ; </t>
  </si>
  <si>
    <t>KINNITATUD riigihalduse ministri …01.2016 käskkirjaga "…"  nr … Lisa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</si>
</sst>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25]_-;\-* #,##0.00\ [$€-425]_-;_-* &quot;-&quot;??\ [$€-425]_-;_-@_-"/>
  </numFmts>
  <fonts count="17">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sz val="9"/>
      <color rgb="FF000000"/>
      <name val="Verdana"/>
      <family val="2"/>
    </font>
    <font>
      <sz val="11"/>
      <color theme="0"/>
      <name val="Calibri"/>
      <family val="2"/>
      <scheme val="minor"/>
    </font>
    <font>
      <b/>
      <sz val="11"/>
      <name val="Calibri"/>
      <family val="2"/>
      <scheme val="minor"/>
    </font>
    <font>
      <sz val="11"/>
      <color theme="0" tint="-0.1499900072813034"/>
      <name val="Calibri"/>
      <family val="2"/>
      <scheme val="minor"/>
    </font>
    <font>
      <sz val="11"/>
      <name val="Calibri"/>
      <family val="2"/>
      <scheme val="minor"/>
    </font>
    <font>
      <i/>
      <sz val="11"/>
      <name val="Calibri"/>
      <family val="2"/>
      <scheme val="minor"/>
    </font>
    <font>
      <sz val="11"/>
      <color rgb="FF000000"/>
      <name val="Calibri"/>
      <family val="2"/>
      <scheme val="minor"/>
    </font>
    <font>
      <i/>
      <sz val="11"/>
      <color rgb="FF000000"/>
      <name val="Calibri"/>
      <family val="2"/>
      <scheme val="minor"/>
    </font>
    <font>
      <sz val="14"/>
      <name val="Calibri"/>
      <family val="2"/>
      <scheme val="minor"/>
    </font>
  </fonts>
  <fills count="5">
    <fill>
      <patternFill/>
    </fill>
    <fill>
      <patternFill patternType="gray125"/>
    </fill>
    <fill>
      <patternFill patternType="solid">
        <fgColor theme="2"/>
        <bgColor indexed="64"/>
      </patternFill>
    </fill>
    <fill>
      <patternFill patternType="solid">
        <fgColor theme="7" tint="0.7999799847602844"/>
        <bgColor indexed="64"/>
      </patternFill>
    </fill>
    <fill>
      <patternFill patternType="solid">
        <fgColor theme="0"/>
        <bgColor indexed="64"/>
      </patternFill>
    </fill>
  </fills>
  <borders count="22">
    <border>
      <left/>
      <right/>
      <top/>
      <bottom/>
      <diagonal/>
    </border>
    <border>
      <left style="thin"/>
      <right style="thin"/>
      <top style="thin"/>
      <bottom style="thin"/>
    </border>
    <border>
      <left style="thin"/>
      <right style="thin"/>
      <top/>
      <bottom style="thin"/>
    </border>
    <border>
      <left style="thin"/>
      <right style="thin"/>
      <top style="thin"/>
      <bottom/>
    </border>
    <border>
      <left style="medium"/>
      <right style="thin"/>
      <top style="medium"/>
      <bottom style="medium"/>
    </border>
    <border>
      <left style="thin"/>
      <right style="thin"/>
      <top style="thin"/>
      <bottom style="double"/>
    </border>
    <border>
      <left style="thin"/>
      <right style="medium"/>
      <top style="medium"/>
      <bottom style="medium"/>
    </border>
    <border>
      <left style="medium"/>
      <right style="medium"/>
      <top style="medium"/>
      <bottom style="medium"/>
    </border>
    <border>
      <left style="thin"/>
      <right/>
      <top style="thin"/>
      <bottom style="double"/>
    </border>
    <border>
      <left style="thin"/>
      <right/>
      <top/>
      <bottom/>
    </border>
    <border>
      <left/>
      <right/>
      <top style="thin"/>
      <bottom/>
    </border>
    <border>
      <left style="thin"/>
      <right style="thin"/>
      <top style="double"/>
      <bottom style="thin"/>
    </border>
    <border>
      <left/>
      <right style="thin"/>
      <top style="double"/>
      <bottom style="thin"/>
    </border>
    <border>
      <left/>
      <right style="thin"/>
      <top style="thin"/>
      <bottom style="thin"/>
    </border>
    <border>
      <left style="thin"/>
      <right/>
      <top style="thin"/>
      <bottom/>
    </border>
    <border>
      <left style="thin"/>
      <right/>
      <top style="double"/>
      <bottom style="thin"/>
    </border>
    <border>
      <left style="thin"/>
      <right/>
      <top style="thin"/>
      <bottom style="thin"/>
    </border>
    <border>
      <left style="thin"/>
      <right style="thin"/>
      <top/>
      <bottom/>
    </border>
    <border>
      <left/>
      <right/>
      <top style="double"/>
      <bottom style="thin"/>
    </border>
    <border>
      <left/>
      <right style="thin"/>
      <top style="thin"/>
      <bottom style="double"/>
    </border>
    <border>
      <left/>
      <right/>
      <top/>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6">
    <xf numFmtId="0" fontId="0" fillId="0" borderId="0" xfId="0"/>
    <xf numFmtId="0" fontId="0" fillId="0" borderId="0" xfId="0" applyAlignment="1">
      <alignment wrapText="1"/>
    </xf>
    <xf numFmtId="0" fontId="2" fillId="0" borderId="0" xfId="0" applyFont="1" applyAlignment="1">
      <alignment wrapText="1"/>
    </xf>
    <xf numFmtId="0" fontId="3" fillId="0" borderId="1" xfId="0" applyFont="1" applyBorder="1" applyAlignment="1">
      <alignment wrapText="1"/>
    </xf>
    <xf numFmtId="0" fontId="0" fillId="0" borderId="1" xfId="0" applyBorder="1" applyAlignment="1">
      <alignment wrapText="1"/>
    </xf>
    <xf numFmtId="0" fontId="3" fillId="0" borderId="2" xfId="0" applyFont="1" applyBorder="1" applyAlignment="1">
      <alignment wrapText="1"/>
    </xf>
    <xf numFmtId="0" fontId="0" fillId="0" borderId="2" xfId="0" applyBorder="1" applyAlignment="1">
      <alignment wrapText="1"/>
    </xf>
    <xf numFmtId="0" fontId="0" fillId="0" borderId="0" xfId="0" applyBorder="1" applyAlignment="1">
      <alignment wrapText="1"/>
    </xf>
    <xf numFmtId="0" fontId="0" fillId="0" borderId="3" xfId="0" applyBorder="1" applyAlignment="1">
      <alignment wrapText="1"/>
    </xf>
    <xf numFmtId="0" fontId="3" fillId="0" borderId="2" xfId="0" applyFont="1" applyBorder="1" applyAlignment="1">
      <alignment vertical="center" wrapText="1"/>
    </xf>
    <xf numFmtId="0" fontId="0" fillId="0" borderId="4" xfId="0" applyBorder="1" applyAlignment="1">
      <alignment wrapText="1"/>
    </xf>
    <xf numFmtId="49" fontId="0" fillId="0" borderId="1" xfId="0" applyNumberFormat="1" applyBorder="1" applyAlignment="1">
      <alignment wrapText="1"/>
    </xf>
    <xf numFmtId="0" fontId="0" fillId="0" borderId="1" xfId="0" applyFill="1" applyBorder="1" applyAlignment="1">
      <alignment wrapText="1"/>
    </xf>
    <xf numFmtId="0" fontId="0" fillId="0" borderId="0" xfId="0" applyAlignment="1">
      <alignment horizontal="center" wrapText="1"/>
    </xf>
    <xf numFmtId="0" fontId="0" fillId="2" borderId="1" xfId="0" applyFill="1" applyBorder="1" applyAlignment="1">
      <alignment wrapText="1"/>
    </xf>
    <xf numFmtId="0" fontId="2" fillId="2" borderId="5" xfId="0" applyFont="1" applyFill="1" applyBorder="1" applyAlignment="1">
      <alignment wrapText="1"/>
    </xf>
    <xf numFmtId="0" fontId="4" fillId="0" borderId="1" xfId="0" applyFont="1" applyBorder="1" applyAlignment="1">
      <alignment wrapText="1"/>
    </xf>
    <xf numFmtId="0" fontId="0" fillId="0" borderId="0" xfId="0" applyAlignment="1">
      <alignment/>
    </xf>
    <xf numFmtId="0" fontId="2" fillId="0" borderId="0" xfId="0" applyFont="1" applyFill="1" applyAlignment="1" applyProtection="1">
      <alignment horizontal="left" vertical="top" wrapText="1"/>
      <protection/>
    </xf>
    <xf numFmtId="0" fontId="5" fillId="0" borderId="0" xfId="0" applyFont="1" applyAlignment="1">
      <alignment/>
    </xf>
    <xf numFmtId="0" fontId="5" fillId="0" borderId="0" xfId="0" applyFont="1" applyFill="1" applyAlignment="1">
      <alignment/>
    </xf>
    <xf numFmtId="0" fontId="5" fillId="0" borderId="0" xfId="0" applyFont="1" applyFill="1" applyAlignment="1">
      <alignment wrapText="1"/>
    </xf>
    <xf numFmtId="0" fontId="5" fillId="0" borderId="0" xfId="0" applyFont="1" applyAlignment="1">
      <alignment wrapText="1"/>
    </xf>
    <xf numFmtId="0" fontId="6" fillId="0" borderId="0" xfId="0" applyFont="1" applyFill="1" applyAlignment="1" applyProtection="1">
      <alignment horizontal="left" vertical="top" wrapText="1"/>
      <protection/>
    </xf>
    <xf numFmtId="0" fontId="7" fillId="0" borderId="0" xfId="0" applyFont="1" applyAlignment="1">
      <alignment/>
    </xf>
    <xf numFmtId="0" fontId="8" fillId="0" borderId="0" xfId="0" applyFont="1" applyFill="1"/>
    <xf numFmtId="0" fontId="0" fillId="2" borderId="1" xfId="0" applyFont="1" applyFill="1" applyBorder="1" applyAlignment="1">
      <alignment/>
    </xf>
    <xf numFmtId="0" fontId="0" fillId="0" borderId="0" xfId="0" applyFill="1" applyAlignment="1">
      <alignment wrapText="1"/>
    </xf>
    <xf numFmtId="49" fontId="3" fillId="0" borderId="2" xfId="0" applyNumberFormat="1" applyFont="1" applyFill="1" applyBorder="1" applyAlignment="1">
      <alignment wrapText="1"/>
    </xf>
    <xf numFmtId="49" fontId="0" fillId="0" borderId="1" xfId="0" applyNumberFormat="1" applyFill="1" applyBorder="1" applyAlignment="1">
      <alignment wrapText="1"/>
    </xf>
    <xf numFmtId="0" fontId="10" fillId="2" borderId="5" xfId="0" applyFont="1" applyFill="1" applyBorder="1" applyAlignment="1">
      <alignment wrapText="1"/>
    </xf>
    <xf numFmtId="0" fontId="10" fillId="0" borderId="0" xfId="0" applyFont="1" applyAlignment="1">
      <alignment wrapText="1"/>
    </xf>
    <xf numFmtId="164" fontId="0" fillId="3" borderId="6" xfId="0" applyNumberFormat="1" applyFill="1" applyBorder="1" applyAlignment="1">
      <alignment wrapText="1"/>
    </xf>
    <xf numFmtId="0" fontId="0" fillId="3" borderId="1" xfId="0" applyFill="1" applyBorder="1" applyAlignment="1">
      <alignment wrapText="1"/>
    </xf>
    <xf numFmtId="0" fontId="9" fillId="0" borderId="0" xfId="0" applyFont="1" applyFill="1" applyAlignment="1">
      <alignment wrapText="1"/>
    </xf>
    <xf numFmtId="0" fontId="0" fillId="0" borderId="7" xfId="0" applyFill="1" applyBorder="1" applyAlignment="1">
      <alignment wrapText="1"/>
    </xf>
    <xf numFmtId="0" fontId="10" fillId="2" borderId="8" xfId="0" applyFont="1" applyFill="1" applyBorder="1" applyAlignment="1">
      <alignment wrapText="1"/>
    </xf>
    <xf numFmtId="0" fontId="0" fillId="0" borderId="9" xfId="0" applyBorder="1" applyAlignment="1">
      <alignment wrapText="1"/>
    </xf>
    <xf numFmtId="0" fontId="9" fillId="0" borderId="0" xfId="0" applyFont="1" applyFill="1" applyBorder="1" applyAlignment="1">
      <alignment wrapText="1"/>
    </xf>
    <xf numFmtId="0" fontId="0" fillId="0" borderId="0" xfId="0" applyFont="1" applyAlignment="1">
      <alignment wrapText="1"/>
    </xf>
    <xf numFmtId="0" fontId="0" fillId="0" borderId="10" xfId="0" applyFill="1" applyBorder="1" applyAlignment="1">
      <alignment horizontal="right" vertical="center" wrapText="1"/>
    </xf>
    <xf numFmtId="0" fontId="0" fillId="0" borderId="0" xfId="0" applyBorder="1" applyAlignment="1">
      <alignment horizontal="right" vertical="center" wrapText="1"/>
    </xf>
    <xf numFmtId="0" fontId="3" fillId="0" borderId="0"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lignment wrapText="1"/>
    </xf>
    <xf numFmtId="0" fontId="2" fillId="0" borderId="0" xfId="0" applyFont="1" applyAlignment="1">
      <alignment vertical="top" wrapText="1"/>
    </xf>
    <xf numFmtId="0" fontId="11" fillId="0" borderId="0" xfId="0" applyFont="1" applyFill="1" applyBorder="1" applyAlignment="1">
      <alignment wrapText="1"/>
    </xf>
    <xf numFmtId="0" fontId="11" fillId="0" borderId="0" xfId="0" applyFont="1" applyBorder="1" applyAlignment="1">
      <alignment wrapText="1"/>
    </xf>
    <xf numFmtId="0" fontId="2" fillId="0" borderId="0" xfId="0" applyFont="1" applyFill="1" applyAlignment="1" applyProtection="1">
      <alignment horizontal="left" vertical="top" wrapText="1"/>
      <protection/>
    </xf>
    <xf numFmtId="0" fontId="2" fillId="2" borderId="5" xfId="0" applyFont="1" applyFill="1" applyBorder="1" applyAlignment="1">
      <alignment wrapText="1"/>
    </xf>
    <xf numFmtId="0" fontId="10" fillId="2" borderId="5" xfId="0" applyFont="1" applyFill="1" applyBorder="1" applyAlignment="1">
      <alignment wrapText="1"/>
    </xf>
    <xf numFmtId="0" fontId="3" fillId="0" borderId="2" xfId="0" applyFont="1" applyBorder="1" applyAlignment="1">
      <alignment wrapText="1"/>
    </xf>
    <xf numFmtId="0" fontId="0" fillId="0" borderId="1" xfId="0" applyFont="1" applyBorder="1" applyAlignment="1">
      <alignment wrapText="1"/>
    </xf>
    <xf numFmtId="0" fontId="0" fillId="0" borderId="11"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2" fillId="2" borderId="3" xfId="0" applyFont="1" applyFill="1" applyBorder="1" applyAlignment="1">
      <alignment wrapText="1"/>
    </xf>
    <xf numFmtId="0" fontId="0" fillId="0" borderId="13" xfId="0" applyBorder="1" applyAlignment="1">
      <alignment vertical="center" wrapText="1"/>
    </xf>
    <xf numFmtId="0" fontId="10" fillId="2" borderId="14" xfId="0" applyFont="1" applyFill="1" applyBorder="1" applyAlignment="1">
      <alignment wrapText="1"/>
    </xf>
    <xf numFmtId="0" fontId="3" fillId="0" borderId="1" xfId="0" applyFont="1" applyBorder="1" applyAlignment="1">
      <alignment vertical="center" wrapText="1"/>
    </xf>
    <xf numFmtId="0" fontId="2" fillId="0" borderId="0" xfId="0" applyFont="1" applyFill="1" applyAlignment="1" applyProtection="1">
      <alignment horizontal="left" vertical="top" wrapText="1"/>
      <protection/>
    </xf>
    <xf numFmtId="0" fontId="2" fillId="2" borderId="5" xfId="0" applyFont="1" applyFill="1" applyBorder="1" applyAlignment="1">
      <alignment wrapText="1"/>
    </xf>
    <xf numFmtId="0" fontId="10" fillId="2" borderId="5" xfId="0" applyFont="1" applyFill="1" applyBorder="1" applyAlignment="1">
      <alignment wrapText="1"/>
    </xf>
    <xf numFmtId="0" fontId="3" fillId="0" borderId="2" xfId="0" applyFont="1" applyBorder="1" applyAlignment="1">
      <alignment wrapText="1"/>
    </xf>
    <xf numFmtId="0" fontId="0" fillId="0" borderId="2" xfId="0" applyFont="1" applyFill="1" applyBorder="1" applyAlignment="1">
      <alignment wrapText="1"/>
    </xf>
    <xf numFmtId="0" fontId="5" fillId="0" borderId="1" xfId="0" applyFont="1" applyBorder="1" applyAlignment="1">
      <alignment wrapText="1"/>
    </xf>
    <xf numFmtId="0" fontId="3" fillId="0" borderId="15" xfId="0" applyFont="1" applyBorder="1" applyAlignment="1">
      <alignment wrapText="1"/>
    </xf>
    <xf numFmtId="0" fontId="0" fillId="0" borderId="16" xfId="0" applyBorder="1" applyAlignment="1">
      <alignment wrapText="1"/>
    </xf>
    <xf numFmtId="0" fontId="0" fillId="0" borderId="1" xfId="0" applyFont="1" applyFill="1" applyBorder="1" applyAlignment="1">
      <alignment wrapText="1"/>
    </xf>
    <xf numFmtId="0" fontId="3" fillId="0" borderId="2" xfId="0" applyFont="1" applyBorder="1" applyAlignment="1">
      <alignment vertical="top" wrapText="1"/>
    </xf>
    <xf numFmtId="0" fontId="13" fillId="0" borderId="2" xfId="0" applyFont="1" applyBorder="1" applyAlignment="1">
      <alignment vertical="center" wrapText="1"/>
    </xf>
    <xf numFmtId="0" fontId="13" fillId="0" borderId="2" xfId="0" applyFont="1" applyBorder="1" applyAlignment="1">
      <alignment wrapText="1"/>
    </xf>
    <xf numFmtId="0" fontId="0" fillId="0" borderId="17" xfId="0" applyFill="1" applyBorder="1" applyAlignment="1">
      <alignment wrapText="1"/>
    </xf>
    <xf numFmtId="0" fontId="14" fillId="4" borderId="1" xfId="0" applyFont="1" applyFill="1" applyBorder="1" applyAlignment="1">
      <alignment horizontal="left" wrapText="1" readingOrder="1"/>
    </xf>
    <xf numFmtId="0" fontId="0" fillId="0" borderId="13" xfId="0" applyFont="1" applyFill="1" applyBorder="1" applyAlignment="1">
      <alignment wrapText="1"/>
    </xf>
    <xf numFmtId="0" fontId="12" fillId="0" borderId="1" xfId="0" applyFont="1" applyBorder="1" applyAlignment="1">
      <alignment wrapText="1"/>
    </xf>
    <xf numFmtId="0" fontId="0" fillId="4" borderId="1" xfId="0" applyFont="1" applyFill="1" applyBorder="1" applyAlignment="1">
      <alignment wrapText="1"/>
    </xf>
    <xf numFmtId="0" fontId="0" fillId="4" borderId="2" xfId="0" applyFont="1" applyFill="1" applyBorder="1" applyAlignment="1">
      <alignment wrapText="1"/>
    </xf>
    <xf numFmtId="0" fontId="15" fillId="4" borderId="1" xfId="0" applyFont="1" applyFill="1" applyBorder="1" applyAlignment="1">
      <alignment horizontal="left" wrapText="1" readingOrder="1"/>
    </xf>
    <xf numFmtId="0" fontId="0" fillId="3" borderId="1" xfId="0" applyFill="1" applyBorder="1" applyAlignment="1">
      <alignment vertical="top" wrapText="1"/>
    </xf>
    <xf numFmtId="0" fontId="0" fillId="3" borderId="1" xfId="0" applyFont="1" applyFill="1" applyBorder="1" applyAlignment="1">
      <alignment vertical="top" wrapText="1"/>
    </xf>
    <xf numFmtId="0" fontId="0" fillId="0" borderId="1" xfId="0" applyBorder="1" applyAlignment="1">
      <alignment vertical="center"/>
    </xf>
    <xf numFmtId="0" fontId="5" fillId="0" borderId="1" xfId="0" applyFont="1" applyBorder="1" applyAlignment="1">
      <alignment vertical="center"/>
    </xf>
    <xf numFmtId="0" fontId="0" fillId="0" borderId="1" xfId="0" applyFont="1" applyBorder="1" applyAlignment="1">
      <alignment vertical="center" wrapText="1"/>
    </xf>
    <xf numFmtId="0" fontId="0" fillId="0" borderId="1" xfId="0" applyBorder="1" applyAlignment="1">
      <alignment horizontal="left" vertical="center" wrapText="1" indent="5"/>
    </xf>
    <xf numFmtId="0" fontId="0" fillId="0" borderId="1" xfId="0" applyBorder="1" applyAlignment="1">
      <alignment vertical="top" wrapText="1"/>
    </xf>
    <xf numFmtId="0" fontId="3" fillId="0" borderId="2" xfId="0" applyFont="1" applyBorder="1" applyAlignment="1">
      <alignment horizontal="left" wrapText="1"/>
    </xf>
    <xf numFmtId="0" fontId="3" fillId="0" borderId="2" xfId="0" applyFont="1" applyBorder="1" applyAlignment="1">
      <alignment wrapText="1"/>
    </xf>
    <xf numFmtId="0" fontId="3" fillId="0" borderId="1" xfId="0" applyFont="1" applyBorder="1" applyAlignment="1">
      <alignment vertical="center"/>
    </xf>
    <xf numFmtId="0" fontId="2" fillId="0" borderId="0" xfId="0" applyFont="1" applyFill="1" applyAlignment="1" applyProtection="1">
      <alignment horizontal="left" vertical="top" wrapText="1"/>
      <protection/>
    </xf>
    <xf numFmtId="0" fontId="0" fillId="0" borderId="2" xfId="0" applyFont="1" applyFill="1" applyBorder="1" applyAlignment="1">
      <alignment wrapText="1"/>
    </xf>
    <xf numFmtId="0" fontId="3" fillId="0" borderId="2" xfId="0" applyFont="1" applyBorder="1" applyAlignment="1">
      <alignment wrapText="1"/>
    </xf>
    <xf numFmtId="0" fontId="2" fillId="2" borderId="5" xfId="0" applyFont="1" applyFill="1" applyBorder="1" applyAlignment="1">
      <alignment wrapText="1"/>
    </xf>
    <xf numFmtId="0" fontId="10" fillId="2" borderId="5" xfId="0" applyFont="1" applyFill="1" applyBorder="1" applyAlignment="1">
      <alignment wrapText="1"/>
    </xf>
    <xf numFmtId="0" fontId="3" fillId="0" borderId="2" xfId="0" applyFont="1" applyBorder="1" applyAlignment="1">
      <alignment wrapText="1"/>
    </xf>
    <xf numFmtId="0" fontId="13" fillId="0" borderId="1" xfId="0" applyFont="1" applyBorder="1" applyAlignment="1">
      <alignment wrapText="1"/>
    </xf>
    <xf numFmtId="0" fontId="3" fillId="0" borderId="3" xfId="0" applyFont="1" applyFill="1" applyBorder="1" applyAlignment="1">
      <alignment wrapText="1"/>
    </xf>
    <xf numFmtId="0" fontId="0" fillId="0" borderId="3" xfId="0" applyFill="1" applyBorder="1" applyAlignment="1">
      <alignment wrapText="1"/>
    </xf>
    <xf numFmtId="0" fontId="0" fillId="4" borderId="2" xfId="0" applyFill="1" applyBorder="1" applyAlignment="1">
      <alignment wrapText="1"/>
    </xf>
    <xf numFmtId="0" fontId="16" fillId="0" borderId="0" xfId="0" applyFont="1" applyAlignment="1">
      <alignment wrapText="1"/>
    </xf>
    <xf numFmtId="0" fontId="2" fillId="0" borderId="0" xfId="0" applyFont="1" applyFill="1" applyAlignment="1" applyProtection="1">
      <alignment horizontal="left" vertical="top" wrapText="1"/>
      <protection/>
    </xf>
    <xf numFmtId="0" fontId="2" fillId="0" borderId="0" xfId="0" applyFont="1" applyAlignment="1">
      <alignment horizontal="left" wrapText="1"/>
    </xf>
    <xf numFmtId="0" fontId="0" fillId="0" borderId="0" xfId="0" applyAlignment="1">
      <alignment horizontal="left" wrapText="1"/>
    </xf>
    <xf numFmtId="0" fontId="10" fillId="2" borderId="5" xfId="0" applyFont="1" applyFill="1" applyBorder="1" applyAlignment="1">
      <alignment wrapText="1"/>
    </xf>
    <xf numFmtId="0" fontId="3" fillId="0" borderId="15" xfId="0" applyFont="1" applyBorder="1" applyAlignment="1">
      <alignment wrapText="1"/>
    </xf>
    <xf numFmtId="0" fontId="3" fillId="0" borderId="18" xfId="0" applyFont="1" applyBorder="1" applyAlignment="1">
      <alignment wrapText="1"/>
    </xf>
    <xf numFmtId="0" fontId="3" fillId="0" borderId="12" xfId="0" applyFont="1" applyBorder="1" applyAlignment="1">
      <alignment wrapText="1"/>
    </xf>
    <xf numFmtId="0" fontId="2" fillId="2" borderId="8" xfId="0" applyFont="1" applyFill="1" applyBorder="1" applyAlignment="1">
      <alignment vertical="top" wrapText="1"/>
    </xf>
    <xf numFmtId="0" fontId="2" fillId="2" borderId="19" xfId="0" applyFont="1" applyFill="1" applyBorder="1" applyAlignment="1">
      <alignment vertical="top" wrapText="1"/>
    </xf>
    <xf numFmtId="0" fontId="3" fillId="2" borderId="5" xfId="0" applyFont="1" applyFill="1" applyBorder="1" applyAlignment="1">
      <alignment wrapText="1"/>
    </xf>
    <xf numFmtId="0" fontId="2" fillId="0" borderId="20" xfId="0" applyFont="1" applyFill="1" applyBorder="1" applyAlignment="1">
      <alignment horizontal="left" wrapText="1"/>
    </xf>
    <xf numFmtId="0" fontId="2" fillId="0" borderId="20" xfId="0" applyFont="1" applyBorder="1" applyAlignment="1">
      <alignment horizontal="left" wrapText="1"/>
    </xf>
    <xf numFmtId="0" fontId="0" fillId="0" borderId="20" xfId="0" applyBorder="1" applyAlignment="1">
      <alignment horizontal="left" wrapText="1"/>
    </xf>
    <xf numFmtId="0" fontId="0" fillId="0" borderId="2" xfId="0" applyFont="1" applyFill="1" applyBorder="1" applyAlignment="1">
      <alignment wrapText="1"/>
    </xf>
    <xf numFmtId="0" fontId="3" fillId="0" borderId="2" xfId="0" applyFont="1" applyBorder="1" applyAlignment="1">
      <alignment wrapText="1"/>
    </xf>
    <xf numFmtId="0" fontId="0" fillId="0" borderId="20" xfId="0" applyFont="1" applyBorder="1" applyAlignment="1">
      <alignment wrapText="1"/>
    </xf>
    <xf numFmtId="0" fontId="2" fillId="2" borderId="5" xfId="0" applyFont="1" applyFill="1" applyBorder="1" applyAlignment="1">
      <alignment wrapText="1"/>
    </xf>
    <xf numFmtId="0" fontId="3" fillId="0" borderId="15" xfId="0" applyFont="1" applyBorder="1" applyAlignment="1">
      <alignment vertical="top" wrapText="1"/>
    </xf>
    <xf numFmtId="0" fontId="3" fillId="0" borderId="18" xfId="0" applyFont="1" applyBorder="1" applyAlignment="1">
      <alignment vertical="top" wrapText="1"/>
    </xf>
    <xf numFmtId="0" fontId="3" fillId="0" borderId="12" xfId="0" applyFont="1" applyBorder="1" applyAlignment="1">
      <alignment vertical="top" wrapText="1"/>
    </xf>
    <xf numFmtId="0" fontId="2" fillId="2" borderId="16" xfId="0" applyFont="1" applyFill="1" applyBorder="1" applyAlignment="1">
      <alignment wrapText="1"/>
    </xf>
    <xf numFmtId="0" fontId="3" fillId="2" borderId="21" xfId="0" applyFont="1" applyFill="1" applyBorder="1" applyAlignment="1">
      <alignment wrapText="1"/>
    </xf>
    <xf numFmtId="0" fontId="3" fillId="2" borderId="13" xfId="0" applyFont="1" applyFill="1" applyBorder="1" applyAlignment="1">
      <alignment wrapText="1"/>
    </xf>
    <xf numFmtId="0" fontId="0" fillId="0" borderId="2" xfId="0" applyFill="1" applyBorder="1" applyAlignment="1">
      <alignment wrapText="1"/>
    </xf>
    <xf numFmtId="0" fontId="3" fillId="0" borderId="15" xfId="0" applyFont="1" applyBorder="1" applyAlignment="1">
      <alignment vertical="center" wrapText="1"/>
    </xf>
    <xf numFmtId="0" fontId="3" fillId="0" borderId="18" xfId="0" applyFont="1" applyBorder="1" applyAlignment="1">
      <alignment vertical="center" wrapText="1"/>
    </xf>
    <xf numFmtId="0" fontId="3" fillId="0" borderId="12" xfId="0" applyFont="1" applyBorder="1" applyAlignment="1">
      <alignment vertical="center" wrapText="1"/>
    </xf>
    <xf numFmtId="0" fontId="0" fillId="0" borderId="15" xfId="0" applyFont="1" applyFill="1" applyBorder="1" applyAlignment="1">
      <alignment vertical="top" wrapText="1"/>
    </xf>
    <xf numFmtId="0" fontId="0" fillId="0" borderId="12" xfId="0" applyFont="1" applyFill="1" applyBorder="1" applyAlignment="1">
      <alignment vertical="top" wrapText="1"/>
    </xf>
    <xf numFmtId="0" fontId="3" fillId="0" borderId="2" xfId="0" applyFont="1" applyFill="1" applyBorder="1" applyAlignment="1">
      <alignment wrapText="1"/>
    </xf>
    <xf numFmtId="0" fontId="0" fillId="0" borderId="15" xfId="0" applyFont="1" applyBorder="1" applyAlignment="1">
      <alignment vertical="center" wrapText="1"/>
    </xf>
    <xf numFmtId="0" fontId="0" fillId="0" borderId="18" xfId="0" applyFont="1" applyBorder="1" applyAlignment="1">
      <alignment vertical="center" wrapText="1"/>
    </xf>
    <xf numFmtId="0" fontId="0" fillId="0" borderId="12" xfId="0" applyFont="1" applyBorder="1" applyAlignment="1">
      <alignment vertical="center" wrapText="1"/>
    </xf>
    <xf numFmtId="0" fontId="0" fillId="0" borderId="15" xfId="0" applyFont="1" applyBorder="1" applyAlignment="1">
      <alignment vertical="top" wrapText="1"/>
    </xf>
    <xf numFmtId="0" fontId="0" fillId="0" borderId="18" xfId="0" applyFont="1" applyBorder="1" applyAlignment="1">
      <alignment vertical="top" wrapText="1"/>
    </xf>
    <xf numFmtId="0" fontId="0" fillId="0" borderId="12"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rve.millend\AppData\Local\Microsoft\Windows\Temporary%20Internet%20Files\Content.Outlook\TFSIQV28\Lisa%201_Piirkonna%20toohoive%20ja%20ettev&#245;tlikkuse%20kava%20vorm_paran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trin\AppData\Local\Microsoft\Windows\Temporary%20Internet%20Files\Content.Outlook\ODI1JTQO\MKK_Lisa%201_Piirkonna%20toohoive%20ja%20ettevotlikkuse%20edendamise%20kava%2029%200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Katrin\AppData\Local\Microsoft\Windows\Temporary%20Internet%20Files\Content.Outlook\ODI1JTQO\MKK_Lisa%201_Piirkonna%20toohoive%20ja%20ettevotlikkuse%20edendamise%20kava%2028%20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OND"/>
      <sheetName val="1"/>
    </sheetNames>
    <sheetDataSet>
      <sheetData sheetId="0">
        <row r="1">
          <cell r="A1" t="str">
            <v>Lisa 1 - PIIRKONNA TÖÖHÕIVE JA ETTEVÕTLIKKUSE EDENDAMISE KAVA vorm</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OND"/>
      <sheetName val="1"/>
      <sheetName val="2"/>
      <sheetName val="3"/>
      <sheetName val="4"/>
    </sheetNames>
    <sheetDataSet>
      <sheetData sheetId="0">
        <row r="1">
          <cell r="A1" t="str">
            <v>Lisa 1 - PIIRKONNA TÖÖHÕIVE JA ETTEVÕTLIKKUSE EDENDAMISE KAVA vorm</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OOND"/>
      <sheetName val="1"/>
      <sheetName val="2"/>
      <sheetName val="3"/>
      <sheetName val="4"/>
      <sheetName val="Sheet1"/>
    </sheetNames>
    <sheetDataSet>
      <sheetData sheetId="0">
        <row r="1">
          <cell r="A1" t="str">
            <v>Lisa 1 - PIIRKONNA TÖÖHÕIVE JA ETTEVÕTLIKKUSE EDENDAMISE KAVA vorm</v>
          </cell>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workbookViewId="0" topLeftCell="A1">
      <selection activeCell="E4" sqref="E4"/>
    </sheetView>
  </sheetViews>
  <sheetFormatPr defaultColWidth="9.140625" defaultRowHeight="15"/>
  <cols>
    <col min="1" max="1" width="31.00390625" style="1" customWidth="1"/>
    <col min="2" max="2" width="18.57421875" style="1" customWidth="1"/>
    <col min="3" max="3" width="22.00390625" style="1" customWidth="1"/>
    <col min="4" max="4" width="22.140625" style="1" customWidth="1"/>
    <col min="5" max="5" width="42.57421875" style="1" customWidth="1"/>
    <col min="6" max="6" width="17.57421875" style="1" customWidth="1"/>
    <col min="7" max="7" width="14.57421875" style="1" customWidth="1"/>
    <col min="8" max="8" width="17.7109375" style="1" customWidth="1"/>
    <col min="9" max="9" width="13.140625" style="1" customWidth="1"/>
    <col min="10" max="10" width="25.7109375" style="1" customWidth="1"/>
    <col min="11" max="16384" width="9.140625" style="1" customWidth="1"/>
  </cols>
  <sheetData>
    <row r="1" spans="1:10" s="22" customFormat="1" ht="85.5" customHeight="1">
      <c r="A1" s="20"/>
      <c r="B1" s="21"/>
      <c r="C1" s="21"/>
      <c r="J1" s="99" t="s">
        <v>445</v>
      </c>
    </row>
    <row r="2" spans="1:9" ht="27" customHeight="1">
      <c r="A2" s="17" t="s">
        <v>28</v>
      </c>
      <c r="G2" s="100"/>
      <c r="H2" s="100"/>
      <c r="I2" s="100"/>
    </row>
    <row r="3" spans="1:9" ht="17.25" customHeight="1">
      <c r="A3" s="17" t="s">
        <v>29</v>
      </c>
      <c r="G3" s="18"/>
      <c r="H3" s="18"/>
      <c r="I3" s="18"/>
    </row>
    <row r="4" spans="1:9" s="22" customFormat="1" ht="27.75" customHeight="1">
      <c r="A4" s="24" t="s">
        <v>52</v>
      </c>
      <c r="G4" s="23"/>
      <c r="H4" s="23"/>
      <c r="I4" s="23"/>
    </row>
    <row r="5" spans="1:2" ht="15">
      <c r="A5" s="13"/>
      <c r="B5" s="13"/>
    </row>
    <row r="6" ht="15">
      <c r="A6" s="1" t="s">
        <v>15</v>
      </c>
    </row>
    <row r="7" spans="1:2" ht="134.25" customHeight="1">
      <c r="A7" s="14" t="s">
        <v>35</v>
      </c>
      <c r="B7" s="16" t="s">
        <v>299</v>
      </c>
    </row>
    <row r="8" spans="1:2" ht="117" customHeight="1">
      <c r="A8" s="14" t="s">
        <v>7</v>
      </c>
      <c r="B8" s="16" t="s">
        <v>303</v>
      </c>
    </row>
    <row r="9" spans="1:2" ht="51.75">
      <c r="A9" s="14" t="s">
        <v>20</v>
      </c>
      <c r="B9" s="16" t="s">
        <v>311</v>
      </c>
    </row>
    <row r="11" ht="15">
      <c r="A11" s="2" t="s">
        <v>16</v>
      </c>
    </row>
    <row r="12" spans="1:10" ht="60.75" thickBot="1">
      <c r="A12" s="15" t="s">
        <v>40</v>
      </c>
      <c r="B12" s="15" t="s">
        <v>34</v>
      </c>
      <c r="C12" s="15" t="s">
        <v>36</v>
      </c>
      <c r="D12" s="15" t="s">
        <v>11</v>
      </c>
      <c r="E12" s="15" t="s">
        <v>13</v>
      </c>
      <c r="F12" s="15" t="s">
        <v>12</v>
      </c>
      <c r="G12" s="30" t="s">
        <v>41</v>
      </c>
      <c r="H12" s="15" t="s">
        <v>14</v>
      </c>
      <c r="I12" s="30" t="s">
        <v>44</v>
      </c>
      <c r="J12" s="15" t="s">
        <v>42</v>
      </c>
    </row>
    <row r="13" spans="1:10" ht="96.75" customHeight="1" thickTop="1">
      <c r="A13" s="86">
        <v>1</v>
      </c>
      <c r="B13" s="33" t="s">
        <v>312</v>
      </c>
      <c r="C13" s="79" t="s">
        <v>313</v>
      </c>
      <c r="D13" s="79" t="s">
        <v>318</v>
      </c>
      <c r="E13" s="80" t="s">
        <v>319</v>
      </c>
      <c r="F13" s="79" t="s">
        <v>398</v>
      </c>
      <c r="G13" s="33" t="s">
        <v>51</v>
      </c>
      <c r="H13" s="33">
        <v>65000</v>
      </c>
      <c r="I13" s="33" t="s">
        <v>399</v>
      </c>
      <c r="J13" s="33" t="s">
        <v>400</v>
      </c>
    </row>
    <row r="14" spans="1:10" s="27" customFormat="1" ht="74.25" customHeight="1">
      <c r="A14" s="28" t="s">
        <v>194</v>
      </c>
      <c r="B14" s="33" t="s">
        <v>326</v>
      </c>
      <c r="C14" s="79" t="s">
        <v>328</v>
      </c>
      <c r="D14" s="79" t="s">
        <v>332</v>
      </c>
      <c r="E14" s="79" t="s">
        <v>333</v>
      </c>
      <c r="F14" s="79" t="s">
        <v>401</v>
      </c>
      <c r="G14" s="33" t="s">
        <v>51</v>
      </c>
      <c r="H14" s="33">
        <v>104500</v>
      </c>
      <c r="I14" s="33" t="s">
        <v>399</v>
      </c>
      <c r="J14" s="33" t="s">
        <v>400</v>
      </c>
    </row>
    <row r="15" spans="1:10" s="27" customFormat="1" ht="78" customHeight="1">
      <c r="A15" s="28" t="s">
        <v>195</v>
      </c>
      <c r="B15" s="33" t="s">
        <v>138</v>
      </c>
      <c r="C15" s="79" t="s">
        <v>139</v>
      </c>
      <c r="D15" s="79" t="s">
        <v>354</v>
      </c>
      <c r="E15" s="79" t="s">
        <v>397</v>
      </c>
      <c r="F15" s="79" t="s">
        <v>402</v>
      </c>
      <c r="G15" s="33" t="s">
        <v>51</v>
      </c>
      <c r="H15" s="33">
        <v>141500</v>
      </c>
      <c r="I15" s="33" t="s">
        <v>403</v>
      </c>
      <c r="J15" s="33" t="s">
        <v>403</v>
      </c>
    </row>
    <row r="16" spans="1:10" s="27" customFormat="1" ht="55.5" customHeight="1">
      <c r="A16" s="29" t="s">
        <v>204</v>
      </c>
      <c r="B16" s="33" t="s">
        <v>304</v>
      </c>
      <c r="C16" s="79" t="s">
        <v>140</v>
      </c>
      <c r="D16" s="79" t="s">
        <v>345</v>
      </c>
      <c r="E16" s="79" t="s">
        <v>382</v>
      </c>
      <c r="F16" s="79" t="s">
        <v>404</v>
      </c>
      <c r="G16" s="33" t="s">
        <v>51</v>
      </c>
      <c r="H16" s="33">
        <v>91000</v>
      </c>
      <c r="I16" s="33" t="s">
        <v>399</v>
      </c>
      <c r="J16" s="33" t="s">
        <v>405</v>
      </c>
    </row>
    <row r="17" spans="1:10" ht="46.5" customHeight="1">
      <c r="A17" s="11" t="s">
        <v>196</v>
      </c>
      <c r="B17" s="33" t="s">
        <v>167</v>
      </c>
      <c r="C17" s="79" t="s">
        <v>393</v>
      </c>
      <c r="D17" s="79" t="s">
        <v>394</v>
      </c>
      <c r="E17" s="79" t="s">
        <v>375</v>
      </c>
      <c r="F17" s="79" t="s">
        <v>406</v>
      </c>
      <c r="G17" s="33" t="s">
        <v>51</v>
      </c>
      <c r="H17" s="33">
        <v>73900</v>
      </c>
      <c r="I17" s="33" t="s">
        <v>403</v>
      </c>
      <c r="J17" s="33" t="s">
        <v>403</v>
      </c>
    </row>
    <row r="18" spans="1:10" ht="45.75" customHeight="1">
      <c r="A18" s="11" t="s">
        <v>197</v>
      </c>
      <c r="B18" s="33" t="s">
        <v>305</v>
      </c>
      <c r="C18" s="79" t="s">
        <v>175</v>
      </c>
      <c r="D18" s="79" t="s">
        <v>379</v>
      </c>
      <c r="E18" s="79" t="s">
        <v>391</v>
      </c>
      <c r="F18" s="79" t="s">
        <v>407</v>
      </c>
      <c r="G18" s="33" t="s">
        <v>177</v>
      </c>
      <c r="H18" s="33">
        <v>11710</v>
      </c>
      <c r="I18" s="33" t="s">
        <v>403</v>
      </c>
      <c r="J18" s="33" t="s">
        <v>408</v>
      </c>
    </row>
    <row r="19" spans="1:10" ht="77.25" customHeight="1">
      <c r="A19" s="11" t="s">
        <v>198</v>
      </c>
      <c r="B19" s="33" t="s">
        <v>302</v>
      </c>
      <c r="C19" s="79" t="s">
        <v>301</v>
      </c>
      <c r="D19" s="79" t="s">
        <v>287</v>
      </c>
      <c r="E19" s="79" t="s">
        <v>293</v>
      </c>
      <c r="F19" s="33" t="s">
        <v>409</v>
      </c>
      <c r="G19" s="33" t="s">
        <v>240</v>
      </c>
      <c r="H19" s="33">
        <v>30000</v>
      </c>
      <c r="I19" s="33" t="s">
        <v>410</v>
      </c>
      <c r="J19" s="79" t="s">
        <v>411</v>
      </c>
    </row>
    <row r="20" spans="1:10" ht="44.25" customHeight="1">
      <c r="A20" s="11" t="s">
        <v>199</v>
      </c>
      <c r="B20" s="33" t="s">
        <v>241</v>
      </c>
      <c r="C20" s="79" t="s">
        <v>242</v>
      </c>
      <c r="D20" s="79" t="s">
        <v>209</v>
      </c>
      <c r="E20" s="79" t="s">
        <v>245</v>
      </c>
      <c r="F20" s="33" t="s">
        <v>412</v>
      </c>
      <c r="G20" s="33" t="s">
        <v>51</v>
      </c>
      <c r="H20" s="33">
        <v>100000</v>
      </c>
      <c r="I20" s="33" t="s">
        <v>413</v>
      </c>
      <c r="J20" s="33" t="s">
        <v>414</v>
      </c>
    </row>
    <row r="21" spans="1:10" ht="65.25" customHeight="1">
      <c r="A21" s="11" t="s">
        <v>200</v>
      </c>
      <c r="B21" s="79" t="s">
        <v>53</v>
      </c>
      <c r="C21" s="79" t="s">
        <v>54</v>
      </c>
      <c r="D21" s="79" t="s">
        <v>57</v>
      </c>
      <c r="E21" s="79" t="s">
        <v>56</v>
      </c>
      <c r="F21" s="33" t="s">
        <v>415</v>
      </c>
      <c r="G21" s="33" t="s">
        <v>51</v>
      </c>
      <c r="H21" s="33">
        <v>40000</v>
      </c>
      <c r="I21" s="33" t="s">
        <v>416</v>
      </c>
      <c r="J21" s="33" t="s">
        <v>417</v>
      </c>
    </row>
    <row r="22" spans="1:10" ht="75" customHeight="1">
      <c r="A22" s="11" t="s">
        <v>201</v>
      </c>
      <c r="B22" s="33" t="s">
        <v>308</v>
      </c>
      <c r="C22" s="79" t="s">
        <v>257</v>
      </c>
      <c r="D22" s="79" t="s">
        <v>57</v>
      </c>
      <c r="E22" s="79" t="s">
        <v>260</v>
      </c>
      <c r="F22" s="33" t="s">
        <v>418</v>
      </c>
      <c r="G22" s="33" t="s">
        <v>51</v>
      </c>
      <c r="H22" s="33">
        <v>100000</v>
      </c>
      <c r="I22" s="33" t="s">
        <v>419</v>
      </c>
      <c r="J22" s="33" t="s">
        <v>420</v>
      </c>
    </row>
    <row r="23" spans="1:10" ht="56.25" customHeight="1">
      <c r="A23" s="11" t="s">
        <v>202</v>
      </c>
      <c r="B23" s="33" t="s">
        <v>64</v>
      </c>
      <c r="C23" s="79" t="s">
        <v>65</v>
      </c>
      <c r="D23" s="79" t="s">
        <v>66</v>
      </c>
      <c r="E23" s="79" t="s">
        <v>68</v>
      </c>
      <c r="F23" s="79" t="s">
        <v>421</v>
      </c>
      <c r="G23" s="33" t="s">
        <v>51</v>
      </c>
      <c r="H23" s="33">
        <v>40000</v>
      </c>
      <c r="I23" s="33" t="s">
        <v>419</v>
      </c>
      <c r="J23" s="33" t="s">
        <v>422</v>
      </c>
    </row>
    <row r="24" spans="1:10" ht="50.25" customHeight="1">
      <c r="A24" s="11" t="s">
        <v>203</v>
      </c>
      <c r="B24" s="79" t="s">
        <v>75</v>
      </c>
      <c r="C24" s="79" t="s">
        <v>76</v>
      </c>
      <c r="D24" s="79" t="s">
        <v>78</v>
      </c>
      <c r="E24" s="79" t="s">
        <v>79</v>
      </c>
      <c r="F24" s="79" t="s">
        <v>423</v>
      </c>
      <c r="G24" s="33" t="s">
        <v>83</v>
      </c>
      <c r="H24" s="33">
        <v>6000</v>
      </c>
      <c r="I24" s="33" t="s">
        <v>424</v>
      </c>
      <c r="J24" s="33" t="s">
        <v>425</v>
      </c>
    </row>
    <row r="25" spans="1:10" ht="37.5" customHeight="1">
      <c r="A25" s="11" t="s">
        <v>278</v>
      </c>
      <c r="B25" s="79" t="s">
        <v>84</v>
      </c>
      <c r="C25" s="79" t="s">
        <v>85</v>
      </c>
      <c r="D25" s="79" t="s">
        <v>87</v>
      </c>
      <c r="E25" s="79" t="s">
        <v>88</v>
      </c>
      <c r="F25" s="79" t="s">
        <v>426</v>
      </c>
      <c r="G25" s="33">
        <v>2017</v>
      </c>
      <c r="H25" s="33">
        <v>40000</v>
      </c>
      <c r="I25" s="33" t="s">
        <v>427</v>
      </c>
      <c r="J25" s="33" t="s">
        <v>427</v>
      </c>
    </row>
    <row r="26" spans="1:10" ht="37.5" customHeight="1">
      <c r="A26" s="11" t="s">
        <v>279</v>
      </c>
      <c r="B26" s="79" t="s">
        <v>309</v>
      </c>
      <c r="C26" s="79" t="s">
        <v>102</v>
      </c>
      <c r="D26" s="79" t="s">
        <v>106</v>
      </c>
      <c r="E26" s="79" t="s">
        <v>389</v>
      </c>
      <c r="F26" s="79" t="s">
        <v>428</v>
      </c>
      <c r="G26" s="33" t="s">
        <v>108</v>
      </c>
      <c r="H26" s="33" t="s">
        <v>112</v>
      </c>
      <c r="I26" s="79" t="s">
        <v>429</v>
      </c>
      <c r="J26" s="79" t="s">
        <v>428</v>
      </c>
    </row>
    <row r="27" spans="1:10" ht="37.5" customHeight="1">
      <c r="A27" s="11" t="s">
        <v>280</v>
      </c>
      <c r="B27" s="79" t="s">
        <v>264</v>
      </c>
      <c r="C27" s="79" t="s">
        <v>265</v>
      </c>
      <c r="D27" s="79" t="s">
        <v>268</v>
      </c>
      <c r="E27" s="79" t="s">
        <v>269</v>
      </c>
      <c r="F27" s="79" t="s">
        <v>430</v>
      </c>
      <c r="G27" s="33" t="s">
        <v>51</v>
      </c>
      <c r="H27" s="33" t="s">
        <v>112</v>
      </c>
      <c r="I27" s="79" t="s">
        <v>431</v>
      </c>
      <c r="J27" s="79" t="s">
        <v>431</v>
      </c>
    </row>
    <row r="28" spans="1:10" ht="37.5" customHeight="1">
      <c r="A28" s="11" t="s">
        <v>281</v>
      </c>
      <c r="B28" s="33" t="s">
        <v>205</v>
      </c>
      <c r="C28" s="79" t="s">
        <v>206</v>
      </c>
      <c r="D28" s="79" t="s">
        <v>209</v>
      </c>
      <c r="E28" s="79" t="s">
        <v>210</v>
      </c>
      <c r="F28" s="79" t="s">
        <v>432</v>
      </c>
      <c r="G28" s="33" t="s">
        <v>51</v>
      </c>
      <c r="H28" s="33">
        <v>100000</v>
      </c>
      <c r="I28" s="33" t="s">
        <v>433</v>
      </c>
      <c r="J28" s="79" t="s">
        <v>434</v>
      </c>
    </row>
    <row r="29" spans="1:10" ht="59.25" customHeight="1">
      <c r="A29" s="11" t="s">
        <v>282</v>
      </c>
      <c r="B29" s="33" t="s">
        <v>222</v>
      </c>
      <c r="C29" s="79" t="s">
        <v>223</v>
      </c>
      <c r="D29" s="79" t="s">
        <v>209</v>
      </c>
      <c r="E29" s="79" t="s">
        <v>226</v>
      </c>
      <c r="F29" s="79" t="s">
        <v>435</v>
      </c>
      <c r="G29" s="33" t="s">
        <v>51</v>
      </c>
      <c r="H29" s="33">
        <v>100000</v>
      </c>
      <c r="I29" s="33" t="s">
        <v>436</v>
      </c>
      <c r="J29" s="33" t="s">
        <v>437</v>
      </c>
    </row>
    <row r="30" spans="1:10" ht="65.25" customHeight="1">
      <c r="A30" s="11" t="s">
        <v>283</v>
      </c>
      <c r="B30" s="33" t="s">
        <v>230</v>
      </c>
      <c r="C30" s="79" t="s">
        <v>231</v>
      </c>
      <c r="D30" s="79" t="s">
        <v>209</v>
      </c>
      <c r="E30" s="79" t="s">
        <v>234</v>
      </c>
      <c r="F30" s="79" t="s">
        <v>438</v>
      </c>
      <c r="G30" s="33" t="s">
        <v>239</v>
      </c>
      <c r="H30" s="33">
        <v>20000</v>
      </c>
      <c r="I30" s="33" t="s">
        <v>439</v>
      </c>
      <c r="J30" s="79" t="s">
        <v>440</v>
      </c>
    </row>
    <row r="31" spans="1:10" ht="63.75" customHeight="1">
      <c r="A31" s="11" t="s">
        <v>284</v>
      </c>
      <c r="B31" s="33" t="s">
        <v>251</v>
      </c>
      <c r="C31" s="79" t="s">
        <v>252</v>
      </c>
      <c r="D31" s="79" t="s">
        <v>209</v>
      </c>
      <c r="E31" s="79" t="s">
        <v>254</v>
      </c>
      <c r="F31" s="79" t="s">
        <v>441</v>
      </c>
      <c r="G31" s="33" t="s">
        <v>239</v>
      </c>
      <c r="H31" s="33">
        <v>30000</v>
      </c>
      <c r="I31" s="33" t="s">
        <v>439</v>
      </c>
      <c r="J31" s="79" t="s">
        <v>440</v>
      </c>
    </row>
    <row r="32" spans="1:10" ht="47.25" customHeight="1">
      <c r="A32" s="11" t="s">
        <v>285</v>
      </c>
      <c r="B32" s="33" t="s">
        <v>214</v>
      </c>
      <c r="C32" s="79" t="s">
        <v>385</v>
      </c>
      <c r="D32" s="79" t="s">
        <v>273</v>
      </c>
      <c r="E32" s="79" t="s">
        <v>274</v>
      </c>
      <c r="F32" s="79" t="s">
        <v>442</v>
      </c>
      <c r="G32" s="33" t="s">
        <v>51</v>
      </c>
      <c r="H32" s="33" t="s">
        <v>112</v>
      </c>
      <c r="I32" s="33" t="s">
        <v>419</v>
      </c>
      <c r="J32" s="79" t="s">
        <v>443</v>
      </c>
    </row>
    <row r="33" spans="1:10" ht="44.25" customHeight="1">
      <c r="A33" s="11" t="s">
        <v>327</v>
      </c>
      <c r="B33" s="33" t="s">
        <v>310</v>
      </c>
      <c r="C33" s="33" t="s">
        <v>92</v>
      </c>
      <c r="D33" s="33" t="s">
        <v>95</v>
      </c>
      <c r="E33" s="33" t="s">
        <v>96</v>
      </c>
      <c r="F33" s="33" t="s">
        <v>415</v>
      </c>
      <c r="G33" s="33" t="s">
        <v>51</v>
      </c>
      <c r="H33" s="33">
        <v>20000</v>
      </c>
      <c r="I33" s="33" t="s">
        <v>427</v>
      </c>
      <c r="J33" s="33" t="s">
        <v>444</v>
      </c>
    </row>
    <row r="34" spans="1:10" ht="15.75" thickBot="1">
      <c r="A34" s="11"/>
      <c r="B34" s="11"/>
      <c r="C34" s="12"/>
      <c r="D34" s="12"/>
      <c r="E34" s="12"/>
      <c r="F34" s="12"/>
      <c r="G34" s="12"/>
      <c r="H34" s="12"/>
      <c r="I34" s="12"/>
      <c r="J34" s="12"/>
    </row>
    <row r="35" spans="2:8" ht="15.75" thickBot="1">
      <c r="B35" s="7"/>
      <c r="C35" s="7"/>
      <c r="D35" s="7"/>
      <c r="E35" s="7"/>
      <c r="G35" s="10" t="s">
        <v>17</v>
      </c>
      <c r="H35" s="32">
        <v>1113610</v>
      </c>
    </row>
  </sheetData>
  <mergeCells count="1">
    <mergeCell ref="G2:I2"/>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35">
      <selection activeCell="B7" sqref="B7"/>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18"/>
      <c r="H3" s="18"/>
      <c r="I3" s="18"/>
    </row>
    <row r="4" spans="1:9" s="22" customFormat="1" ht="27.75" customHeight="1">
      <c r="A4" s="24" t="s">
        <v>52</v>
      </c>
      <c r="G4" s="23"/>
      <c r="H4" s="23"/>
      <c r="I4" s="23"/>
    </row>
    <row r="5" spans="1:9" s="22" customFormat="1" ht="27.75" customHeight="1">
      <c r="A5" s="19" t="s">
        <v>37</v>
      </c>
      <c r="B5" s="25" t="str">
        <f ca="1">MID(CELL("filename",A3),FIND("]",CELL("filename",A3))+1,256)</f>
        <v>9</v>
      </c>
      <c r="G5" s="23"/>
      <c r="H5" s="23"/>
      <c r="I5" s="23"/>
    </row>
    <row r="6" spans="1:9" s="22" customFormat="1" ht="34.5" customHeight="1">
      <c r="A6" s="26" t="s">
        <v>38</v>
      </c>
      <c r="B6" s="52" t="s">
        <v>53</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1.25" customHeight="1" thickTop="1">
      <c r="A10" s="124" t="s">
        <v>54</v>
      </c>
      <c r="B10" s="125"/>
      <c r="C10" s="125"/>
      <c r="D10" s="126"/>
    </row>
    <row r="11" spans="1:4" ht="30" customHeight="1" thickBot="1">
      <c r="A11" s="107" t="s">
        <v>18</v>
      </c>
      <c r="B11" s="108"/>
      <c r="C11" s="109" t="s">
        <v>48</v>
      </c>
      <c r="D11" s="109"/>
    </row>
    <row r="12" spans="1:4" ht="89.25" customHeight="1" thickTop="1">
      <c r="A12" s="113" t="s">
        <v>98</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56" t="s">
        <v>1</v>
      </c>
      <c r="B16" s="15" t="s">
        <v>8</v>
      </c>
      <c r="C16" s="36" t="s">
        <v>11</v>
      </c>
      <c r="D16" s="37"/>
    </row>
    <row r="17" spans="1:5" ht="270.75" customHeight="1" thickTop="1">
      <c r="A17" s="85" t="s">
        <v>306</v>
      </c>
      <c r="B17" s="9" t="s">
        <v>55</v>
      </c>
      <c r="C17" s="9" t="s">
        <v>57</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xml:space="preserve">; Rolli kirjeldus; tegevuse elluviija; </v>
      </c>
    </row>
    <row r="21" spans="1:9" ht="32.25" customHeight="1" thickTop="1">
      <c r="A21" s="117" t="s">
        <v>56</v>
      </c>
      <c r="B21" s="118"/>
      <c r="C21" s="118"/>
      <c r="D21" s="119"/>
      <c r="E21" s="43"/>
      <c r="F21" s="7"/>
      <c r="I21" s="7"/>
    </row>
    <row r="22" spans="1:9" ht="16.5" customHeight="1">
      <c r="A22" s="120" t="s">
        <v>49</v>
      </c>
      <c r="B22" s="121"/>
      <c r="C22" s="121"/>
      <c r="D22" s="122"/>
      <c r="E22" s="43"/>
      <c r="F22" s="7"/>
      <c r="I22" s="7"/>
    </row>
    <row r="23" spans="1:6" ht="36" customHeight="1" thickBot="1">
      <c r="A23" s="15" t="s">
        <v>31</v>
      </c>
      <c r="B23" s="15" t="s">
        <v>22</v>
      </c>
      <c r="C23" s="15" t="s">
        <v>30</v>
      </c>
      <c r="D23" s="15" t="s">
        <v>19</v>
      </c>
      <c r="E23" s="43"/>
      <c r="F23" s="7"/>
    </row>
    <row r="24" spans="1:6" ht="30.75" thickTop="1">
      <c r="A24" s="5" t="s">
        <v>58</v>
      </c>
      <c r="B24" s="5" t="s">
        <v>59</v>
      </c>
      <c r="C24" s="5" t="s">
        <v>51</v>
      </c>
      <c r="D24" s="5"/>
      <c r="E24" s="46" t="str">
        <f>A24&amp;"; "&amp;A25&amp;"; "&amp;A26&amp;"; "&amp;A27</f>
        <v xml:space="preserve">Luua Metsanduskool; ; ; </v>
      </c>
      <c r="F24" s="7"/>
    </row>
    <row r="25" spans="1:6" ht="30" customHeight="1">
      <c r="A25" s="3"/>
      <c r="B25" s="4"/>
      <c r="C25" s="4"/>
      <c r="D25" s="4"/>
      <c r="E25" s="47"/>
      <c r="F25" s="7"/>
    </row>
    <row r="26" spans="1:5" ht="30" customHeight="1">
      <c r="A26" s="3"/>
      <c r="B26" s="4"/>
      <c r="C26" s="4"/>
      <c r="D26" s="4"/>
      <c r="E26" s="7"/>
    </row>
    <row r="27" spans="1:5" ht="30" customHeight="1">
      <c r="A27" s="4"/>
      <c r="B27" s="4"/>
      <c r="C27" s="4"/>
      <c r="D27" s="4"/>
      <c r="E27" s="7"/>
    </row>
    <row r="28" spans="1:4" ht="23.25" customHeight="1">
      <c r="A28" s="7"/>
      <c r="B28" s="40" t="s">
        <v>41</v>
      </c>
      <c r="C28" s="12" t="s">
        <v>51</v>
      </c>
      <c r="D28" s="7"/>
    </row>
    <row r="29" spans="2:3" ht="15" customHeight="1">
      <c r="B29" s="7"/>
      <c r="C29" s="7"/>
    </row>
    <row r="30" spans="1:2" ht="15">
      <c r="A30" s="110" t="s">
        <v>2</v>
      </c>
      <c r="B30" s="110"/>
    </row>
    <row r="31" spans="1:3" ht="15.75" thickBot="1">
      <c r="A31" s="15" t="s">
        <v>3</v>
      </c>
      <c r="B31" s="15" t="s">
        <v>4</v>
      </c>
      <c r="C31" s="30" t="s">
        <v>45</v>
      </c>
    </row>
    <row r="32" spans="1:3" ht="30.75" thickTop="1">
      <c r="A32" s="5" t="s">
        <v>60</v>
      </c>
      <c r="B32" s="5"/>
      <c r="C32" s="5">
        <v>40000</v>
      </c>
    </row>
    <row r="33" spans="1:3" ht="29.25" customHeight="1">
      <c r="A33" s="4"/>
      <c r="B33" s="4"/>
      <c r="C33" s="4"/>
    </row>
    <row r="34" spans="1:3" ht="24.75" customHeight="1">
      <c r="A34" s="4"/>
      <c r="B34" s="4"/>
      <c r="C34" s="4"/>
    </row>
    <row r="35" spans="1:3" ht="27.75" customHeight="1" thickBot="1">
      <c r="A35" s="4"/>
      <c r="B35" s="4"/>
      <c r="C35" s="8"/>
    </row>
    <row r="36" spans="1:3" ht="15.75" thickBot="1">
      <c r="A36" s="7"/>
      <c r="B36" s="41" t="s">
        <v>5</v>
      </c>
      <c r="C36" s="35">
        <f>SUM(C32:C35)</f>
        <v>40000</v>
      </c>
    </row>
    <row r="38" ht="15">
      <c r="A38" s="2" t="s">
        <v>32</v>
      </c>
    </row>
    <row r="39" spans="1:6" ht="60.75" thickBot="1">
      <c r="A39" s="30" t="s">
        <v>42</v>
      </c>
      <c r="B39" s="30" t="s">
        <v>43</v>
      </c>
      <c r="C39" s="15" t="s">
        <v>23</v>
      </c>
      <c r="D39" s="15" t="s">
        <v>33</v>
      </c>
      <c r="E39" s="34" t="str">
        <f>A40&amp;"; "&amp;A41&amp;"; "&amp;A42&amp;"; "&amp;A43</f>
        <v xml:space="preserve">Koolitatavad ja tööandjad; Haridus- ja teadusministeerium; Luua Metsanduskool; </v>
      </c>
      <c r="F39" s="34" t="str">
        <f>B40&amp;"; "&amp;B41&amp;"; "&amp;B42&amp;"; "&amp;B43</f>
        <v xml:space="preserve">; riiklik koolitustellimus; eelarve; </v>
      </c>
    </row>
    <row r="40" spans="1:6" ht="44.25" customHeight="1" thickTop="1">
      <c r="A40" s="5" t="s">
        <v>61</v>
      </c>
      <c r="B40" s="5"/>
      <c r="C40" s="6"/>
      <c r="D40" s="5"/>
      <c r="E40" s="46" t="str">
        <f>A40&amp;"; "&amp;A41&amp;"; "&amp;A42&amp;"; "&amp;A43</f>
        <v xml:space="preserve">Koolitatavad ja tööandjad; Haridus- ja teadusministeerium; Luua Metsanduskool; </v>
      </c>
      <c r="F40" s="46" t="str">
        <f>B40&amp;"; "&amp;B41&amp;"; "&amp;B42&amp;"; "&amp;B43</f>
        <v xml:space="preserve">; riiklik koolitustellimus; eelarve; </v>
      </c>
    </row>
    <row r="41" spans="1:4" ht="33.75" customHeight="1">
      <c r="A41" s="4" t="s">
        <v>62</v>
      </c>
      <c r="B41" s="4" t="s">
        <v>63</v>
      </c>
      <c r="C41" s="4"/>
      <c r="D41" s="4"/>
    </row>
    <row r="42" spans="1:4" ht="31.5" customHeight="1">
      <c r="A42" s="4" t="s">
        <v>58</v>
      </c>
      <c r="B42" s="4" t="s">
        <v>111</v>
      </c>
      <c r="C42" s="4"/>
      <c r="D42" s="4"/>
    </row>
    <row r="43" spans="1:4" ht="31.5" customHeight="1">
      <c r="A43" s="4"/>
      <c r="B43" s="4"/>
      <c r="C43" s="4"/>
      <c r="D43" s="4"/>
    </row>
    <row r="45" spans="1:2" ht="14.25" customHeight="1">
      <c r="A45" s="111" t="s">
        <v>25</v>
      </c>
      <c r="B45" s="112"/>
    </row>
    <row r="46" spans="1:3" ht="48.75" customHeight="1" thickBot="1">
      <c r="A46" s="15" t="s">
        <v>6</v>
      </c>
      <c r="B46" s="15" t="s">
        <v>9</v>
      </c>
      <c r="C46" s="15" t="s">
        <v>10</v>
      </c>
    </row>
    <row r="47" spans="1:3" ht="33.75" customHeight="1" thickTop="1">
      <c r="A47" s="5" t="s">
        <v>27</v>
      </c>
      <c r="B47" s="4" t="s">
        <v>312</v>
      </c>
      <c r="C47" s="4" t="s">
        <v>312</v>
      </c>
    </row>
    <row r="48" spans="1:3" ht="33.75" customHeight="1">
      <c r="A48" s="4"/>
      <c r="B48" s="52" t="s">
        <v>256</v>
      </c>
      <c r="C48" s="52" t="s">
        <v>256</v>
      </c>
    </row>
    <row r="49" spans="1:3" ht="33.75" customHeight="1">
      <c r="A49" s="4"/>
      <c r="B49" s="4"/>
      <c r="C49" s="4"/>
    </row>
    <row r="50" spans="1:3" ht="15.75" customHeight="1">
      <c r="A50" s="4"/>
      <c r="B50" s="4"/>
      <c r="C50" s="4"/>
    </row>
    <row r="51" spans="1:3" ht="15">
      <c r="A51" s="4"/>
      <c r="B51" s="4"/>
      <c r="C51" s="4"/>
    </row>
  </sheetData>
  <mergeCells count="14">
    <mergeCell ref="G2:I2"/>
    <mergeCell ref="A45:B45"/>
    <mergeCell ref="A8:B8"/>
    <mergeCell ref="A30:B30"/>
    <mergeCell ref="A20:D20"/>
    <mergeCell ref="A21:D21"/>
    <mergeCell ref="A15:C15"/>
    <mergeCell ref="A9:D9"/>
    <mergeCell ref="A10:D10"/>
    <mergeCell ref="C11:D11"/>
    <mergeCell ref="C12:D12"/>
    <mergeCell ref="A11:B11"/>
    <mergeCell ref="A12:B12"/>
    <mergeCell ref="A22:D22"/>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topLeftCell="A35">
      <selection activeCell="E5" sqref="E5"/>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10</v>
      </c>
      <c r="G5" s="23"/>
      <c r="H5" s="23"/>
      <c r="I5" s="23"/>
    </row>
    <row r="6" spans="1:9" s="22" customFormat="1" ht="34.5" customHeight="1">
      <c r="A6" s="26" t="s">
        <v>38</v>
      </c>
      <c r="B6" s="52" t="s">
        <v>308</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1.25" customHeight="1" thickTop="1">
      <c r="A10" s="124" t="s">
        <v>257</v>
      </c>
      <c r="B10" s="125"/>
      <c r="C10" s="125"/>
      <c r="D10" s="126"/>
    </row>
    <row r="11" spans="1:4" ht="30" customHeight="1" thickBot="1">
      <c r="A11" s="107" t="s">
        <v>18</v>
      </c>
      <c r="B11" s="108"/>
      <c r="C11" s="109" t="s">
        <v>48</v>
      </c>
      <c r="D11" s="109"/>
    </row>
    <row r="12" spans="1:4" ht="81" customHeight="1" thickTop="1">
      <c r="A12" s="113" t="s">
        <v>98</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56" t="s">
        <v>1</v>
      </c>
      <c r="B16" s="56" t="s">
        <v>8</v>
      </c>
      <c r="C16" s="36" t="s">
        <v>11</v>
      </c>
      <c r="D16" s="37"/>
    </row>
    <row r="17" spans="1:5" ht="105.75" customHeight="1" thickTop="1">
      <c r="A17" s="55" t="s">
        <v>258</v>
      </c>
      <c r="B17" s="84" t="s">
        <v>259</v>
      </c>
      <c r="C17" s="9" t="s">
        <v>57</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Rolli kirjeldus; tegevuse elluviija; partnerid</v>
      </c>
    </row>
    <row r="21" spans="1:9" ht="32.25" customHeight="1" thickTop="1">
      <c r="A21" s="117" t="s">
        <v>260</v>
      </c>
      <c r="B21" s="118"/>
      <c r="C21" s="118"/>
      <c r="D21" s="119"/>
      <c r="E21" s="43"/>
      <c r="F21" s="7"/>
      <c r="I21" s="7"/>
    </row>
    <row r="22" spans="1:9" ht="16.5" customHeight="1">
      <c r="A22" s="120" t="s">
        <v>49</v>
      </c>
      <c r="B22" s="121"/>
      <c r="C22" s="121"/>
      <c r="D22" s="122"/>
      <c r="E22" s="43"/>
      <c r="F22" s="7"/>
      <c r="I22" s="7"/>
    </row>
    <row r="23" spans="1:6" ht="36" customHeight="1" thickBot="1">
      <c r="A23" s="61" t="s">
        <v>31</v>
      </c>
      <c r="B23" s="61" t="s">
        <v>22</v>
      </c>
      <c r="C23" s="61" t="s">
        <v>30</v>
      </c>
      <c r="D23" s="61" t="s">
        <v>19</v>
      </c>
      <c r="E23" s="43"/>
      <c r="F23" s="7"/>
    </row>
    <row r="24" spans="1:6" ht="75.75" thickTop="1">
      <c r="A24" t="s">
        <v>144</v>
      </c>
      <c r="B24" s="63" t="s">
        <v>59</v>
      </c>
      <c r="C24" s="63" t="s">
        <v>51</v>
      </c>
      <c r="D24" s="63"/>
      <c r="E24" s="46" t="str">
        <f>A24&amp;"; "&amp;A25&amp;"; "&amp;A26&amp;"; "&amp;A27</f>
        <v>Põltsamaa Ametikool; Tööandjad; Kohalikud omavalitsused; Töötukassa Jõgevamaa osakond</v>
      </c>
      <c r="F24" s="7"/>
    </row>
    <row r="25" spans="1:6" ht="30" customHeight="1">
      <c r="A25" s="3" t="s">
        <v>261</v>
      </c>
      <c r="B25" s="4" t="s">
        <v>82</v>
      </c>
      <c r="C25" s="63" t="s">
        <v>51</v>
      </c>
      <c r="D25" s="4"/>
      <c r="E25" s="47"/>
      <c r="F25" s="7"/>
    </row>
    <row r="26" spans="1:5" ht="30" customHeight="1">
      <c r="A26" s="3" t="s">
        <v>262</v>
      </c>
      <c r="B26" s="4" t="s">
        <v>82</v>
      </c>
      <c r="C26" s="63" t="s">
        <v>51</v>
      </c>
      <c r="D26" s="4"/>
      <c r="E26" s="7"/>
    </row>
    <row r="27" spans="1:5" ht="30" customHeight="1">
      <c r="A27" s="4" t="s">
        <v>123</v>
      </c>
      <c r="B27" s="4" t="s">
        <v>82</v>
      </c>
      <c r="C27" s="63" t="s">
        <v>51</v>
      </c>
      <c r="D27" s="4"/>
      <c r="E27" s="7"/>
    </row>
    <row r="28" spans="1:4" ht="23.25" customHeight="1">
      <c r="A28" s="7"/>
      <c r="B28" s="40" t="s">
        <v>41</v>
      </c>
      <c r="C28" s="12" t="s">
        <v>51</v>
      </c>
      <c r="D28" s="7"/>
    </row>
    <row r="29" spans="2:3" ht="15" customHeight="1">
      <c r="B29" s="7"/>
      <c r="C29" s="7"/>
    </row>
    <row r="30" spans="1:2" ht="15">
      <c r="A30" s="110" t="s">
        <v>2</v>
      </c>
      <c r="B30" s="110"/>
    </row>
    <row r="31" spans="1:3" ht="15.75" thickBot="1">
      <c r="A31" s="61" t="s">
        <v>3</v>
      </c>
      <c r="B31" s="61" t="s">
        <v>4</v>
      </c>
      <c r="C31" s="62" t="s">
        <v>45</v>
      </c>
    </row>
    <row r="32" spans="1:3" ht="30.75" thickTop="1">
      <c r="A32" s="63" t="s">
        <v>60</v>
      </c>
      <c r="B32" s="63"/>
      <c r="C32" s="63">
        <v>100000</v>
      </c>
    </row>
    <row r="33" spans="1:3" ht="29.25" customHeight="1">
      <c r="A33" s="4"/>
      <c r="B33" s="4"/>
      <c r="C33" s="4"/>
    </row>
    <row r="34" spans="1:3" ht="24.75" customHeight="1">
      <c r="A34" s="4"/>
      <c r="B34" s="4"/>
      <c r="C34" s="4"/>
    </row>
    <row r="35" spans="1:3" ht="27.75" customHeight="1" thickBot="1">
      <c r="A35" s="4"/>
      <c r="B35" s="4"/>
      <c r="C35" s="8"/>
    </row>
    <row r="36" spans="1:3" ht="15.75" thickBot="1">
      <c r="A36" s="7"/>
      <c r="B36" s="41" t="s">
        <v>5</v>
      </c>
      <c r="C36" s="35">
        <f>SUM(C32:C35)</f>
        <v>100000</v>
      </c>
    </row>
    <row r="38" ht="15">
      <c r="A38" s="2" t="s">
        <v>32</v>
      </c>
    </row>
    <row r="39" spans="1:6" ht="45.75" thickBot="1">
      <c r="A39" s="62" t="s">
        <v>42</v>
      </c>
      <c r="B39" s="62" t="s">
        <v>43</v>
      </c>
      <c r="C39" s="61" t="s">
        <v>23</v>
      </c>
      <c r="D39" s="61" t="s">
        <v>33</v>
      </c>
      <c r="E39" s="34" t="str">
        <f>A40&amp;"; "&amp;A41&amp;"; "&amp;A42&amp;"; "&amp;A43</f>
        <v xml:space="preserve">Koolitatavad ja tööandjad; Euroopa Sotsiaalfond; PRÕM; </v>
      </c>
      <c r="F39" s="34" t="str">
        <f>B40&amp;"; "&amp;B41&amp;"; "&amp;B42&amp;"; "&amp;B43</f>
        <v xml:space="preserve">; ; ; </v>
      </c>
    </row>
    <row r="40" spans="1:6" ht="38.25" customHeight="1" thickTop="1">
      <c r="A40" s="63" t="s">
        <v>61</v>
      </c>
      <c r="B40" s="63"/>
      <c r="C40" s="6" t="s">
        <v>112</v>
      </c>
      <c r="D40" s="63"/>
      <c r="E40" s="46" t="str">
        <f>A40&amp;"; "&amp;A41&amp;"; "&amp;A42&amp;"; "&amp;A43</f>
        <v xml:space="preserve">Koolitatavad ja tööandjad; Euroopa Sotsiaalfond; PRÕM; </v>
      </c>
      <c r="F40" s="46" t="str">
        <f>B40&amp;"; "&amp;B41&amp;"; "&amp;B42&amp;"; "&amp;B43</f>
        <v xml:space="preserve">; ; ; </v>
      </c>
    </row>
    <row r="41" spans="1:4" ht="33.75" customHeight="1">
      <c r="A41" s="4" t="s">
        <v>263</v>
      </c>
      <c r="B41" s="4"/>
      <c r="C41" s="6" t="s">
        <v>112</v>
      </c>
      <c r="D41" s="4"/>
    </row>
    <row r="42" spans="1:4" ht="31.5" customHeight="1">
      <c r="A42" s="4" t="s">
        <v>388</v>
      </c>
      <c r="B42" s="4"/>
      <c r="C42" s="6" t="s">
        <v>112</v>
      </c>
      <c r="D42" s="4"/>
    </row>
    <row r="43" spans="1:4" ht="31.5" customHeight="1">
      <c r="A43" s="4"/>
      <c r="B43" s="4"/>
      <c r="C43" s="4"/>
      <c r="D43" s="4"/>
    </row>
    <row r="45" spans="1:2" ht="14.25" customHeight="1">
      <c r="A45" s="111" t="s">
        <v>25</v>
      </c>
      <c r="B45" s="112"/>
    </row>
    <row r="46" spans="1:3" ht="33.75" customHeight="1" thickBot="1">
      <c r="A46" s="61" t="s">
        <v>6</v>
      </c>
      <c r="B46" s="61" t="s">
        <v>9</v>
      </c>
      <c r="C46" s="61" t="s">
        <v>10</v>
      </c>
    </row>
    <row r="47" spans="1:3" ht="33.75" customHeight="1" thickTop="1">
      <c r="A47" s="63" t="s">
        <v>27</v>
      </c>
      <c r="B47" s="52" t="s">
        <v>53</v>
      </c>
      <c r="C47" s="52" t="s">
        <v>53</v>
      </c>
    </row>
    <row r="48" spans="1:3" ht="33.75" customHeight="1">
      <c r="A48" s="4"/>
      <c r="B48" s="4" t="s">
        <v>309</v>
      </c>
      <c r="C48" s="4" t="s">
        <v>309</v>
      </c>
    </row>
    <row r="49" spans="1:3" ht="33.75" customHeight="1">
      <c r="A49" s="4"/>
      <c r="B49" s="4"/>
      <c r="C49" s="4"/>
    </row>
    <row r="50" spans="1:3" ht="15.75" customHeight="1">
      <c r="A50" s="4"/>
      <c r="B50" s="4"/>
      <c r="C50" s="4"/>
    </row>
    <row r="51" spans="1:3" ht="1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election activeCell="E6" sqref="E6"/>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48"/>
      <c r="H3" s="48"/>
      <c r="I3" s="48"/>
    </row>
    <row r="4" spans="1:9" s="22" customFormat="1" ht="27.75" customHeight="1">
      <c r="A4" s="24" t="s">
        <v>52</v>
      </c>
      <c r="G4" s="23"/>
      <c r="H4" s="23"/>
      <c r="I4" s="23"/>
    </row>
    <row r="5" spans="1:9" s="22" customFormat="1" ht="27.75" customHeight="1">
      <c r="A5" s="19" t="s">
        <v>37</v>
      </c>
      <c r="B5" s="25" t="str">
        <f ca="1">MID(CELL("filename",A3),FIND("]",CELL("filename",A3))+1,256)</f>
        <v>11</v>
      </c>
      <c r="G5" s="23"/>
      <c r="H5" s="23"/>
      <c r="I5" s="23"/>
    </row>
    <row r="6" spans="1:9" s="22" customFormat="1" ht="45.75" customHeight="1">
      <c r="A6" s="26" t="s">
        <v>38</v>
      </c>
      <c r="B6" s="52" t="s">
        <v>64</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3.5" customHeight="1" thickTop="1">
      <c r="A10" s="130" t="s">
        <v>65</v>
      </c>
      <c r="B10" s="131"/>
      <c r="C10" s="131"/>
      <c r="D10" s="132"/>
    </row>
    <row r="11" spans="1:4" ht="30" customHeight="1" thickBot="1">
      <c r="A11" s="107" t="s">
        <v>18</v>
      </c>
      <c r="B11" s="108"/>
      <c r="C11" s="109" t="s">
        <v>48</v>
      </c>
      <c r="D11" s="109"/>
    </row>
    <row r="12" spans="1:4" ht="79.5" customHeight="1" thickTop="1">
      <c r="A12" s="113" t="s">
        <v>98</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56" t="s">
        <v>1</v>
      </c>
      <c r="B16" s="49" t="s">
        <v>8</v>
      </c>
      <c r="C16" s="36" t="s">
        <v>11</v>
      </c>
      <c r="D16" s="37"/>
    </row>
    <row r="17" spans="1:5" ht="234" customHeight="1" thickTop="1">
      <c r="A17" s="85" t="s">
        <v>306</v>
      </c>
      <c r="B17" s="53" t="s">
        <v>67</v>
      </c>
      <c r="C17" s="9" t="s">
        <v>66</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Rolli kirjeldus; tegevuse elluviija; partner</v>
      </c>
    </row>
    <row r="21" spans="1:9" ht="35.25" customHeight="1" thickTop="1">
      <c r="A21" s="117" t="s">
        <v>68</v>
      </c>
      <c r="B21" s="118"/>
      <c r="C21" s="118"/>
      <c r="D21" s="119"/>
      <c r="E21" s="43"/>
      <c r="F21" s="7"/>
      <c r="I21" s="7"/>
    </row>
    <row r="22" spans="1:9" ht="16.5" customHeight="1">
      <c r="A22" s="120" t="s">
        <v>49</v>
      </c>
      <c r="B22" s="121"/>
      <c r="C22" s="121"/>
      <c r="D22" s="122"/>
      <c r="E22" s="43"/>
      <c r="F22" s="7"/>
      <c r="I22" s="7"/>
    </row>
    <row r="23" spans="1:6" ht="36" customHeight="1" thickBot="1">
      <c r="A23" s="49" t="s">
        <v>31</v>
      </c>
      <c r="B23" s="49" t="s">
        <v>22</v>
      </c>
      <c r="C23" s="49" t="s">
        <v>30</v>
      </c>
      <c r="D23" s="49" t="s">
        <v>19</v>
      </c>
      <c r="E23" s="43"/>
      <c r="F23" s="7"/>
    </row>
    <row r="24" spans="1:6" ht="45.75" thickTop="1">
      <c r="A24" s="51" t="s">
        <v>58</v>
      </c>
      <c r="B24" s="51" t="s">
        <v>59</v>
      </c>
      <c r="C24" s="51" t="s">
        <v>51</v>
      </c>
      <c r="D24" s="51"/>
      <c r="E24" s="46" t="str">
        <f>A24&amp;"; "&amp;A25&amp;"; "&amp;A26&amp;"; "&amp;A27</f>
        <v xml:space="preserve">Luua Metsanduskool; Eesti Metsa- ja Puidutööstuse Liit; ; </v>
      </c>
      <c r="F24" s="7"/>
    </row>
    <row r="25" spans="1:6" ht="30" customHeight="1">
      <c r="A25" s="3" t="s">
        <v>69</v>
      </c>
      <c r="B25" s="4" t="s">
        <v>70</v>
      </c>
      <c r="C25" s="4" t="s">
        <v>51</v>
      </c>
      <c r="D25" s="4"/>
      <c r="E25" s="47"/>
      <c r="F25" s="7"/>
    </row>
    <row r="26" spans="1:5" ht="30" customHeight="1">
      <c r="A26" s="3"/>
      <c r="B26" s="4"/>
      <c r="C26" s="4"/>
      <c r="D26" s="4"/>
      <c r="E26" s="7"/>
    </row>
    <row r="27" spans="1:5" ht="30" customHeight="1">
      <c r="A27" s="4"/>
      <c r="B27" s="4"/>
      <c r="C27" s="4"/>
      <c r="D27" s="4"/>
      <c r="E27" s="7"/>
    </row>
    <row r="28" spans="1:4" ht="23.25" customHeight="1">
      <c r="A28" s="7"/>
      <c r="B28" s="40" t="s">
        <v>41</v>
      </c>
      <c r="C28" s="12" t="s">
        <v>51</v>
      </c>
      <c r="D28" s="7"/>
    </row>
    <row r="29" spans="2:3" ht="15" customHeight="1">
      <c r="B29" s="7"/>
      <c r="C29" s="7"/>
    </row>
    <row r="30" spans="1:2" ht="15">
      <c r="A30" s="110" t="s">
        <v>2</v>
      </c>
      <c r="B30" s="110"/>
    </row>
    <row r="31" spans="1:3" ht="15.75" thickBot="1">
      <c r="A31" s="49" t="s">
        <v>3</v>
      </c>
      <c r="B31" s="49" t="s">
        <v>4</v>
      </c>
      <c r="C31" s="50" t="s">
        <v>45</v>
      </c>
    </row>
    <row r="32" spans="1:3" ht="30.75" thickTop="1">
      <c r="A32" s="51" t="s">
        <v>71</v>
      </c>
      <c r="B32" s="51"/>
      <c r="C32" s="51">
        <v>40000</v>
      </c>
    </row>
    <row r="33" spans="1:3" ht="29.25" customHeight="1">
      <c r="A33" s="4"/>
      <c r="B33" s="4"/>
      <c r="C33" s="4"/>
    </row>
    <row r="34" spans="1:3" ht="24.75" customHeight="1">
      <c r="A34" s="4"/>
      <c r="B34" s="4"/>
      <c r="C34" s="4"/>
    </row>
    <row r="35" spans="1:3" ht="27.75" customHeight="1" thickBot="1">
      <c r="A35" s="4"/>
      <c r="B35" s="4"/>
      <c r="C35" s="8"/>
    </row>
    <row r="36" spans="1:3" ht="15.75" thickBot="1">
      <c r="A36" s="7"/>
      <c r="B36" s="41" t="s">
        <v>5</v>
      </c>
      <c r="C36" s="35">
        <f>SUM(C32:C35)</f>
        <v>40000</v>
      </c>
    </row>
    <row r="38" ht="15">
      <c r="A38" s="2" t="s">
        <v>32</v>
      </c>
    </row>
    <row r="39" spans="1:6" ht="30.75" thickBot="1">
      <c r="A39" s="50" t="s">
        <v>42</v>
      </c>
      <c r="B39" s="50" t="s">
        <v>43</v>
      </c>
      <c r="C39" s="49" t="s">
        <v>23</v>
      </c>
      <c r="D39" s="49" t="s">
        <v>33</v>
      </c>
      <c r="E39" s="34" t="str">
        <f>A40&amp;"; "&amp;A41&amp;"; "&amp;A42&amp;"; "&amp;A43</f>
        <v xml:space="preserve">Koolitatavad ja tööandjad; ; ; </v>
      </c>
      <c r="F39" s="34" t="str">
        <f>B40&amp;"; "&amp;B41&amp;"; "&amp;B42&amp;"; "&amp;B43</f>
        <v xml:space="preserve">; ; ; </v>
      </c>
    </row>
    <row r="40" spans="1:6" ht="30.75" thickTop="1">
      <c r="A40" s="51" t="s">
        <v>61</v>
      </c>
      <c r="B40" s="51"/>
      <c r="C40" s="6">
        <v>40000</v>
      </c>
      <c r="D40" s="51"/>
      <c r="E40" s="46" t="str">
        <f>A40&amp;"; "&amp;A41&amp;"; "&amp;A42&amp;"; "&amp;A43</f>
        <v xml:space="preserve">Koolitatavad ja tööandjad; ; ; </v>
      </c>
      <c r="F40" s="46" t="str">
        <f>B40&amp;"; "&amp;B41&amp;"; "&amp;B42&amp;"; "&amp;B43</f>
        <v xml:space="preserve">; ; ; </v>
      </c>
    </row>
    <row r="41" spans="1:4" ht="33.75" customHeight="1">
      <c r="A41" s="4"/>
      <c r="B41" s="4"/>
      <c r="C41" s="4"/>
      <c r="D41" s="4"/>
    </row>
    <row r="42" spans="1:4" ht="31.5" customHeight="1">
      <c r="A42" s="4"/>
      <c r="B42" s="4"/>
      <c r="C42" s="4"/>
      <c r="D42" s="4"/>
    </row>
    <row r="43" spans="1:4" ht="31.5" customHeight="1">
      <c r="A43" s="4"/>
      <c r="B43" s="4"/>
      <c r="C43" s="4"/>
      <c r="D43" s="4"/>
    </row>
    <row r="45" spans="1:2" ht="14.25" customHeight="1">
      <c r="A45" s="111" t="s">
        <v>25</v>
      </c>
      <c r="B45" s="112"/>
    </row>
    <row r="46" spans="1:3" ht="33.75" customHeight="1" thickBot="1">
      <c r="A46" s="49" t="s">
        <v>6</v>
      </c>
      <c r="B46" s="49" t="s">
        <v>9</v>
      </c>
      <c r="C46" s="49" t="s">
        <v>10</v>
      </c>
    </row>
    <row r="47" spans="1:3" ht="33.75" customHeight="1" thickTop="1">
      <c r="A47" s="51" t="s">
        <v>27</v>
      </c>
      <c r="B47" s="51" t="s">
        <v>24</v>
      </c>
      <c r="C47" s="51" t="s">
        <v>26</v>
      </c>
    </row>
    <row r="48" spans="1:3" ht="33.75" customHeight="1">
      <c r="A48" s="4"/>
      <c r="B48" s="4"/>
      <c r="C48" s="4"/>
    </row>
    <row r="49" spans="1:3" ht="33.75" customHeight="1">
      <c r="A49" s="4"/>
      <c r="B49" s="4"/>
      <c r="C49" s="4"/>
    </row>
    <row r="50" spans="1:3" ht="15.75" customHeight="1">
      <c r="A50" s="4"/>
      <c r="B50" s="4"/>
      <c r="C50" s="4"/>
    </row>
    <row r="51" spans="1:3" ht="1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topLeftCell="A35">
      <selection activeCell="J47" sqref="J47"/>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48"/>
      <c r="H3" s="48"/>
      <c r="I3" s="48"/>
    </row>
    <row r="4" spans="1:9" s="22" customFormat="1" ht="27.75" customHeight="1">
      <c r="A4" s="24" t="s">
        <v>52</v>
      </c>
      <c r="G4" s="23"/>
      <c r="H4" s="23"/>
      <c r="I4" s="23"/>
    </row>
    <row r="5" spans="1:9" s="22" customFormat="1" ht="27.75" customHeight="1">
      <c r="A5" s="19" t="s">
        <v>37</v>
      </c>
      <c r="B5" s="25" t="str">
        <f ca="1">MID(CELL("filename",A3),FIND("]",CELL("filename",A3))+1,256)</f>
        <v>12</v>
      </c>
      <c r="G5" s="23"/>
      <c r="H5" s="23"/>
      <c r="I5" s="23"/>
    </row>
    <row r="6" spans="1:9" s="22" customFormat="1" ht="45.75" customHeight="1">
      <c r="A6" s="26" t="s">
        <v>38</v>
      </c>
      <c r="B6" s="55" t="s">
        <v>75</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2" customHeight="1" thickTop="1">
      <c r="A10" s="130" t="s">
        <v>76</v>
      </c>
      <c r="B10" s="131"/>
      <c r="C10" s="131"/>
      <c r="D10" s="132"/>
    </row>
    <row r="11" spans="1:4" ht="30" customHeight="1" thickBot="1">
      <c r="A11" s="107" t="s">
        <v>18</v>
      </c>
      <c r="B11" s="108"/>
      <c r="C11" s="109" t="s">
        <v>48</v>
      </c>
      <c r="D11" s="109"/>
    </row>
    <row r="12" spans="1:4" ht="99" customHeight="1" thickTop="1">
      <c r="A12" s="113" t="s">
        <v>99</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56" t="s">
        <v>1</v>
      </c>
      <c r="B16" s="49" t="s">
        <v>8</v>
      </c>
      <c r="C16" s="36" t="s">
        <v>11</v>
      </c>
      <c r="D16" s="37"/>
    </row>
    <row r="17" spans="1:5" ht="105.75" customHeight="1" thickTop="1">
      <c r="A17" s="55" t="s">
        <v>390</v>
      </c>
      <c r="B17" s="54" t="s">
        <v>77</v>
      </c>
      <c r="C17" s="9" t="s">
        <v>78</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Rolli kirjeldus; tegevuse elluviija; partnerid</v>
      </c>
    </row>
    <row r="21" spans="1:9" ht="30" customHeight="1" thickTop="1">
      <c r="A21" s="117" t="s">
        <v>79</v>
      </c>
      <c r="B21" s="118"/>
      <c r="C21" s="118"/>
      <c r="D21" s="119"/>
      <c r="E21" s="43"/>
      <c r="F21" s="7"/>
      <c r="I21" s="7"/>
    </row>
    <row r="22" spans="1:9" ht="16.5" customHeight="1">
      <c r="A22" s="120" t="s">
        <v>49</v>
      </c>
      <c r="B22" s="121"/>
      <c r="C22" s="121"/>
      <c r="D22" s="122"/>
      <c r="E22" s="43"/>
      <c r="F22" s="7"/>
      <c r="I22" s="7"/>
    </row>
    <row r="23" spans="1:6" ht="36" customHeight="1" thickBot="1">
      <c r="A23" s="49" t="s">
        <v>31</v>
      </c>
      <c r="B23" s="49" t="s">
        <v>22</v>
      </c>
      <c r="C23" s="49" t="s">
        <v>30</v>
      </c>
      <c r="D23" s="49" t="s">
        <v>19</v>
      </c>
      <c r="E23" s="43"/>
      <c r="F23" s="7"/>
    </row>
    <row r="24" spans="1:6" ht="45.75" thickTop="1">
      <c r="A24" s="51" t="s">
        <v>58</v>
      </c>
      <c r="B24" s="51" t="s">
        <v>59</v>
      </c>
      <c r="C24" s="51" t="s">
        <v>83</v>
      </c>
      <c r="D24" s="51"/>
      <c r="E24" s="46" t="str">
        <f>A24&amp;"; "&amp;A25&amp;"; "&amp;A26&amp;"; "&amp;A27</f>
        <v xml:space="preserve">Luua Metsanduskool; erialaliidud; eriala ettevõtjad; </v>
      </c>
      <c r="F24" s="7"/>
    </row>
    <row r="25" spans="1:6" ht="30" customHeight="1">
      <c r="A25" s="3" t="s">
        <v>80</v>
      </c>
      <c r="B25" s="4" t="s">
        <v>82</v>
      </c>
      <c r="C25" s="51" t="s">
        <v>83</v>
      </c>
      <c r="D25" s="4"/>
      <c r="E25" s="47"/>
      <c r="F25" s="7"/>
    </row>
    <row r="26" spans="1:5" ht="30" customHeight="1">
      <c r="A26" s="3" t="s">
        <v>81</v>
      </c>
      <c r="B26" s="4" t="s">
        <v>82</v>
      </c>
      <c r="C26" s="51" t="s">
        <v>83</v>
      </c>
      <c r="D26" s="4"/>
      <c r="E26" s="7"/>
    </row>
    <row r="27" spans="1:5" ht="30" customHeight="1">
      <c r="A27" s="4"/>
      <c r="B27" s="4"/>
      <c r="C27" s="4"/>
      <c r="D27" s="4"/>
      <c r="E27" s="7"/>
    </row>
    <row r="28" spans="1:4" ht="23.25" customHeight="1">
      <c r="A28" s="7"/>
      <c r="B28" s="40" t="s">
        <v>41</v>
      </c>
      <c r="C28" s="12" t="s">
        <v>83</v>
      </c>
      <c r="D28" s="7"/>
    </row>
    <row r="29" spans="2:3" ht="15" customHeight="1">
      <c r="B29" s="7"/>
      <c r="C29" s="7"/>
    </row>
    <row r="30" spans="1:2" ht="15">
      <c r="A30" s="110" t="s">
        <v>2</v>
      </c>
      <c r="B30" s="110"/>
    </row>
    <row r="31" spans="1:3" ht="15.75" thickBot="1">
      <c r="A31" s="49" t="s">
        <v>3</v>
      </c>
      <c r="B31" s="49" t="s">
        <v>4</v>
      </c>
      <c r="C31" s="50" t="s">
        <v>45</v>
      </c>
    </row>
    <row r="32" spans="1:3" ht="30.75" thickTop="1">
      <c r="A32" s="51" t="s">
        <v>90</v>
      </c>
      <c r="B32" s="51"/>
      <c r="C32" s="51">
        <v>6000</v>
      </c>
    </row>
    <row r="33" spans="1:3" ht="29.25" customHeight="1">
      <c r="A33" s="4"/>
      <c r="B33" s="4"/>
      <c r="C33" s="4"/>
    </row>
    <row r="34" spans="1:3" ht="24.75" customHeight="1">
      <c r="A34" s="4"/>
      <c r="B34" s="4"/>
      <c r="C34" s="4"/>
    </row>
    <row r="35" spans="1:3" ht="27.75" customHeight="1" thickBot="1">
      <c r="A35" s="4"/>
      <c r="B35" s="4"/>
      <c r="C35" s="8"/>
    </row>
    <row r="36" spans="1:3" ht="15.75" thickBot="1">
      <c r="A36" s="7"/>
      <c r="B36" s="41" t="s">
        <v>5</v>
      </c>
      <c r="C36" s="35">
        <f>SUM(C32:C35)</f>
        <v>6000</v>
      </c>
    </row>
    <row r="38" ht="15">
      <c r="A38" s="2" t="s">
        <v>32</v>
      </c>
    </row>
    <row r="39" spans="1:6" ht="30.75" thickBot="1">
      <c r="A39" s="50" t="s">
        <v>42</v>
      </c>
      <c r="B39" s="50" t="s">
        <v>43</v>
      </c>
      <c r="C39" s="49" t="s">
        <v>23</v>
      </c>
      <c r="D39" s="49" t="s">
        <v>33</v>
      </c>
      <c r="E39" s="34" t="str">
        <f>A40&amp;"; "&amp;A41&amp;"; "&amp;A42&amp;"; "&amp;A43</f>
        <v xml:space="preserve">NordPlus; Archimedes; ; </v>
      </c>
      <c r="F39" s="34" t="str">
        <f>B40&amp;"; "&amp;B41&amp;"; "&amp;B42&amp;"; "&amp;B43</f>
        <v xml:space="preserve">; ERASMUS+; ; </v>
      </c>
    </row>
    <row r="40" spans="1:6" ht="30.75" thickTop="1">
      <c r="A40" s="51" t="s">
        <v>72</v>
      </c>
      <c r="B40" s="51"/>
      <c r="C40" s="6"/>
      <c r="D40" s="4" t="s">
        <v>74</v>
      </c>
      <c r="E40" s="46" t="str">
        <f>A40&amp;"; "&amp;A41&amp;"; "&amp;A42&amp;"; "&amp;A43</f>
        <v xml:space="preserve">NordPlus; Archimedes; ; </v>
      </c>
      <c r="F40" s="46" t="str">
        <f>B40&amp;"; "&amp;B41&amp;"; "&amp;B42&amp;"; "&amp;B43</f>
        <v xml:space="preserve">; ERASMUS+; ; </v>
      </c>
    </row>
    <row r="41" spans="1:4" ht="33.75" customHeight="1">
      <c r="A41" s="4" t="s">
        <v>298</v>
      </c>
      <c r="B41" s="4" t="s">
        <v>73</v>
      </c>
      <c r="C41" s="4"/>
      <c r="D41" s="4" t="s">
        <v>74</v>
      </c>
    </row>
    <row r="42" spans="1:4" ht="31.5" customHeight="1">
      <c r="A42" s="4"/>
      <c r="B42" s="4"/>
      <c r="C42" s="4"/>
      <c r="D42" s="4"/>
    </row>
    <row r="43" spans="1:4" ht="31.5" customHeight="1">
      <c r="A43" s="4"/>
      <c r="B43" s="4"/>
      <c r="C43" s="4"/>
      <c r="D43" s="4"/>
    </row>
    <row r="45" spans="1:2" ht="14.25" customHeight="1">
      <c r="A45" s="111" t="s">
        <v>25</v>
      </c>
      <c r="B45" s="112"/>
    </row>
    <row r="46" spans="1:3" ht="48" customHeight="1" thickBot="1">
      <c r="A46" s="49" t="s">
        <v>6</v>
      </c>
      <c r="B46" s="49" t="s">
        <v>9</v>
      </c>
      <c r="C46" s="49" t="s">
        <v>10</v>
      </c>
    </row>
    <row r="47" spans="1:3" ht="33.75" customHeight="1" thickTop="1">
      <c r="A47" s="51" t="s">
        <v>27</v>
      </c>
      <c r="B47" s="4" t="s">
        <v>101</v>
      </c>
      <c r="C47" s="4" t="s">
        <v>101</v>
      </c>
    </row>
    <row r="48" spans="1:3" ht="33.75" customHeight="1">
      <c r="A48" s="4"/>
      <c r="B48" s="52" t="s">
        <v>312</v>
      </c>
      <c r="C48" s="52" t="s">
        <v>312</v>
      </c>
    </row>
    <row r="49" spans="1:3" ht="33.75" customHeight="1">
      <c r="A49" s="4"/>
      <c r="B49" s="4"/>
      <c r="C49" s="4"/>
    </row>
    <row r="50" spans="1:3" ht="15.75" customHeight="1">
      <c r="A50" s="4"/>
      <c r="B50" s="4"/>
      <c r="C50" s="4"/>
    </row>
    <row r="51" spans="1:3" ht="1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topLeftCell="A1">
      <selection activeCell="B7" sqref="B7"/>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48"/>
      <c r="H3" s="48"/>
      <c r="I3" s="48"/>
    </row>
    <row r="4" spans="1:9" s="22" customFormat="1" ht="27.75" customHeight="1">
      <c r="A4" s="24" t="s">
        <v>52</v>
      </c>
      <c r="G4" s="23"/>
      <c r="H4" s="23"/>
      <c r="I4" s="23"/>
    </row>
    <row r="5" spans="1:9" s="22" customFormat="1" ht="27.75" customHeight="1">
      <c r="A5" s="19" t="s">
        <v>37</v>
      </c>
      <c r="B5" s="25" t="str">
        <f ca="1">MID(CELL("filename",A3),FIND("]",CELL("filename",A3))+1,256)</f>
        <v>13</v>
      </c>
      <c r="G5" s="23"/>
      <c r="H5" s="23"/>
      <c r="I5" s="23"/>
    </row>
    <row r="6" spans="1:9" s="22" customFormat="1" ht="45.75" customHeight="1">
      <c r="A6" s="26" t="s">
        <v>38</v>
      </c>
      <c r="B6" s="55" t="s">
        <v>84</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2" customHeight="1" thickTop="1">
      <c r="A10" s="130" t="s">
        <v>85</v>
      </c>
      <c r="B10" s="131"/>
      <c r="C10" s="131"/>
      <c r="D10" s="132"/>
    </row>
    <row r="11" spans="1:4" ht="30" customHeight="1" thickBot="1">
      <c r="A11" s="107" t="s">
        <v>18</v>
      </c>
      <c r="B11" s="108"/>
      <c r="C11" s="109" t="s">
        <v>48</v>
      </c>
      <c r="D11" s="109"/>
    </row>
    <row r="12" spans="1:4" ht="95.25" customHeight="1" thickTop="1">
      <c r="A12" s="113" t="s">
        <v>99</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56" t="s">
        <v>1</v>
      </c>
      <c r="B16" s="56" t="s">
        <v>8</v>
      </c>
      <c r="C16" s="36" t="s">
        <v>11</v>
      </c>
      <c r="D16" s="37"/>
    </row>
    <row r="17" spans="1:5" ht="105.75" customHeight="1" thickTop="1">
      <c r="A17" s="55" t="s">
        <v>86</v>
      </c>
      <c r="B17" s="57" t="s">
        <v>307</v>
      </c>
      <c r="C17" s="9" t="s">
        <v>87</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Rolli kirjeldus; tegevuse elluviija; partnerid</v>
      </c>
    </row>
    <row r="21" spans="1:9" ht="30.75" customHeight="1" thickTop="1">
      <c r="A21" s="133" t="s">
        <v>88</v>
      </c>
      <c r="B21" s="134"/>
      <c r="C21" s="134"/>
      <c r="D21" s="135"/>
      <c r="E21" s="43"/>
      <c r="F21" s="7"/>
      <c r="I21" s="7"/>
    </row>
    <row r="22" spans="1:9" ht="16.5" customHeight="1">
      <c r="A22" s="120" t="s">
        <v>49</v>
      </c>
      <c r="B22" s="121"/>
      <c r="C22" s="121"/>
      <c r="D22" s="122"/>
      <c r="E22" s="43"/>
      <c r="F22" s="7"/>
      <c r="I22" s="7"/>
    </row>
    <row r="23" spans="1:6" ht="36" customHeight="1" thickBot="1">
      <c r="A23" s="49" t="s">
        <v>31</v>
      </c>
      <c r="B23" s="49" t="s">
        <v>22</v>
      </c>
      <c r="C23" s="49" t="s">
        <v>30</v>
      </c>
      <c r="D23" s="49" t="s">
        <v>19</v>
      </c>
      <c r="E23" s="43"/>
      <c r="F23" s="7"/>
    </row>
    <row r="24" spans="1:6" ht="45.75" thickTop="1">
      <c r="A24" s="51" t="s">
        <v>58</v>
      </c>
      <c r="B24" s="51" t="s">
        <v>59</v>
      </c>
      <c r="C24" s="51">
        <v>2017</v>
      </c>
      <c r="D24" s="51"/>
      <c r="E24" s="46" t="str">
        <f>A24&amp;"; "&amp;A25&amp;"; "&amp;A26&amp;"; "&amp;A27</f>
        <v xml:space="preserve">Luua Metsanduskool; välismaised partnerid; eriala ettevõtjad; </v>
      </c>
      <c r="F24" s="7"/>
    </row>
    <row r="25" spans="1:6" ht="30" customHeight="1">
      <c r="A25" s="3" t="s">
        <v>89</v>
      </c>
      <c r="B25" s="4" t="s">
        <v>82</v>
      </c>
      <c r="C25" s="51">
        <v>2017</v>
      </c>
      <c r="D25" s="4"/>
      <c r="E25" s="47"/>
      <c r="F25" s="7"/>
    </row>
    <row r="26" spans="1:5" ht="30" customHeight="1">
      <c r="A26" s="3" t="s">
        <v>81</v>
      </c>
      <c r="B26" s="4" t="s">
        <v>82</v>
      </c>
      <c r="C26" s="51">
        <v>2017</v>
      </c>
      <c r="D26" s="4"/>
      <c r="E26" s="7"/>
    </row>
    <row r="27" spans="1:5" ht="30" customHeight="1">
      <c r="A27" s="4"/>
      <c r="B27" s="4"/>
      <c r="C27" s="4"/>
      <c r="D27" s="4"/>
      <c r="E27" s="7"/>
    </row>
    <row r="28" spans="1:4" ht="23.25" customHeight="1">
      <c r="A28" s="7"/>
      <c r="B28" s="40" t="s">
        <v>41</v>
      </c>
      <c r="C28" s="12">
        <v>2017</v>
      </c>
      <c r="D28" s="7"/>
    </row>
    <row r="29" spans="2:3" ht="15" customHeight="1">
      <c r="B29" s="7"/>
      <c r="C29" s="7"/>
    </row>
    <row r="30" spans="1:2" ht="15">
      <c r="A30" s="110" t="s">
        <v>2</v>
      </c>
      <c r="B30" s="110"/>
    </row>
    <row r="31" spans="1:3" ht="15.75" thickBot="1">
      <c r="A31" s="49" t="s">
        <v>3</v>
      </c>
      <c r="B31" s="49" t="s">
        <v>4</v>
      </c>
      <c r="C31" s="50" t="s">
        <v>45</v>
      </c>
    </row>
    <row r="32" spans="1:3" ht="30.75" thickTop="1">
      <c r="A32" s="51" t="s">
        <v>91</v>
      </c>
      <c r="B32" s="51"/>
      <c r="C32" s="51">
        <v>40000</v>
      </c>
    </row>
    <row r="33" spans="1:3" ht="29.25" customHeight="1">
      <c r="A33" s="4"/>
      <c r="B33" s="4"/>
      <c r="C33" s="4"/>
    </row>
    <row r="34" spans="1:3" ht="24.75" customHeight="1">
      <c r="A34" s="4"/>
      <c r="B34" s="4"/>
      <c r="C34" s="4"/>
    </row>
    <row r="35" spans="1:3" ht="27.75" customHeight="1" thickBot="1">
      <c r="A35" s="4"/>
      <c r="B35" s="4"/>
      <c r="C35" s="8"/>
    </row>
    <row r="36" spans="1:3" ht="15.75" thickBot="1">
      <c r="A36" s="7"/>
      <c r="B36" s="41" t="s">
        <v>5</v>
      </c>
      <c r="C36" s="35">
        <f>SUM(C32:C35)</f>
        <v>40000</v>
      </c>
    </row>
    <row r="38" ht="15">
      <c r="A38" s="2" t="s">
        <v>32</v>
      </c>
    </row>
    <row r="39" spans="1:6" ht="30.75" thickBot="1">
      <c r="A39" s="50" t="s">
        <v>42</v>
      </c>
      <c r="B39" s="50" t="s">
        <v>43</v>
      </c>
      <c r="C39" s="49" t="s">
        <v>23</v>
      </c>
      <c r="D39" s="49" t="s">
        <v>33</v>
      </c>
      <c r="E39" s="34" t="str">
        <f>A40&amp;"; "&amp;A41&amp;"; "&amp;A42&amp;"; "&amp;A43</f>
        <v xml:space="preserve">Archimedes ; ; ; </v>
      </c>
      <c r="F39" s="34" t="str">
        <f>B40&amp;"; "&amp;B41&amp;"; "&amp;B42&amp;"; "&amp;B43</f>
        <v xml:space="preserve">ERASMUS+; ; ; </v>
      </c>
    </row>
    <row r="40" spans="1:6" ht="29.25" customHeight="1" thickTop="1">
      <c r="A40" s="51" t="s">
        <v>297</v>
      </c>
      <c r="B40" s="51" t="s">
        <v>73</v>
      </c>
      <c r="C40" s="6">
        <v>40000</v>
      </c>
      <c r="D40" s="4" t="s">
        <v>74</v>
      </c>
      <c r="E40" s="46" t="str">
        <f>A40&amp;"; "&amp;A41&amp;"; "&amp;A42&amp;"; "&amp;A43</f>
        <v xml:space="preserve">Archimedes ; ; ; </v>
      </c>
      <c r="F40" s="46" t="str">
        <f>B40&amp;"; "&amp;B41&amp;"; "&amp;B42&amp;"; "&amp;B43</f>
        <v xml:space="preserve">ERASMUS+; ; ; </v>
      </c>
    </row>
    <row r="41" spans="1:4" ht="33.75" customHeight="1">
      <c r="A41" s="4"/>
      <c r="B41" s="4"/>
      <c r="C41" s="4"/>
      <c r="D41" s="4"/>
    </row>
    <row r="42" spans="1:4" ht="31.5" customHeight="1">
      <c r="A42" s="4"/>
      <c r="B42" s="4"/>
      <c r="C42" s="4"/>
      <c r="D42" s="4"/>
    </row>
    <row r="43" spans="1:4" ht="31.5" customHeight="1">
      <c r="A43" s="4"/>
      <c r="B43" s="4"/>
      <c r="C43" s="4"/>
      <c r="D43" s="4"/>
    </row>
    <row r="45" spans="1:2" ht="14.25" customHeight="1">
      <c r="A45" s="111" t="s">
        <v>25</v>
      </c>
      <c r="B45" s="112"/>
    </row>
    <row r="46" spans="1:3" ht="33.75" customHeight="1" thickBot="1">
      <c r="A46" s="49" t="s">
        <v>6</v>
      </c>
      <c r="B46" s="49" t="s">
        <v>9</v>
      </c>
      <c r="C46" s="49" t="s">
        <v>10</v>
      </c>
    </row>
    <row r="47" spans="1:3" ht="33.75" customHeight="1" thickTop="1">
      <c r="A47" s="51" t="s">
        <v>27</v>
      </c>
      <c r="B47" s="4" t="s">
        <v>312</v>
      </c>
      <c r="C47" s="4" t="s">
        <v>312</v>
      </c>
    </row>
    <row r="48" spans="1:3" ht="33.75" customHeight="1">
      <c r="A48" s="4"/>
      <c r="B48" s="4"/>
      <c r="C48" s="4"/>
    </row>
    <row r="49" spans="1:3" ht="33.75" customHeight="1">
      <c r="A49" s="4"/>
      <c r="B49" s="4"/>
      <c r="C49" s="4"/>
    </row>
    <row r="50" spans="1:3" ht="15.75" customHeight="1">
      <c r="A50" s="4"/>
      <c r="B50" s="4"/>
      <c r="C50" s="4"/>
    </row>
    <row r="51" spans="1:3" ht="1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topLeftCell="A1">
      <selection activeCell="B6" sqref="B6"/>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48"/>
      <c r="H3" s="48"/>
      <c r="I3" s="48"/>
    </row>
    <row r="4" spans="1:9" s="22" customFormat="1" ht="27.75" customHeight="1">
      <c r="A4" s="24" t="s">
        <v>52</v>
      </c>
      <c r="G4" s="23"/>
      <c r="H4" s="23"/>
      <c r="I4" s="23"/>
    </row>
    <row r="5" spans="1:9" s="22" customFormat="1" ht="27.75" customHeight="1">
      <c r="A5" s="19" t="s">
        <v>37</v>
      </c>
      <c r="B5" s="25" t="str">
        <f ca="1">MID(CELL("filename",A3),FIND("]",CELL("filename",A3))+1,256)</f>
        <v>14</v>
      </c>
      <c r="G5" s="23"/>
      <c r="H5" s="23"/>
      <c r="I5" s="23"/>
    </row>
    <row r="6" spans="1:9" s="22" customFormat="1" ht="45.75" customHeight="1">
      <c r="A6" s="26" t="s">
        <v>38</v>
      </c>
      <c r="B6" s="4" t="s">
        <v>309</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2" customHeight="1" thickTop="1">
      <c r="A10" s="130" t="s">
        <v>102</v>
      </c>
      <c r="B10" s="131"/>
      <c r="C10" s="131"/>
      <c r="D10" s="132"/>
    </row>
    <row r="11" spans="1:4" ht="30" customHeight="1" thickBot="1">
      <c r="A11" s="107" t="s">
        <v>18</v>
      </c>
      <c r="B11" s="108"/>
      <c r="C11" s="109" t="s">
        <v>48</v>
      </c>
      <c r="D11" s="109"/>
    </row>
    <row r="12" spans="1:4" ht="60.75" customHeight="1" thickTop="1">
      <c r="A12" s="113" t="s">
        <v>103</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56" t="s">
        <v>1</v>
      </c>
      <c r="B16" s="49" t="s">
        <v>8</v>
      </c>
      <c r="C16" s="36" t="s">
        <v>11</v>
      </c>
      <c r="D16" s="37"/>
    </row>
    <row r="17" spans="1:5" ht="105.75" customHeight="1" thickTop="1">
      <c r="A17" s="55" t="s">
        <v>104</v>
      </c>
      <c r="B17" s="54" t="s">
        <v>105</v>
      </c>
      <c r="C17" s="9" t="s">
        <v>106</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xml:space="preserve">; Rolli kirjeldus; tegevuse elluviija; </v>
      </c>
    </row>
    <row r="21" spans="1:9" ht="171.75" customHeight="1" thickTop="1">
      <c r="A21" s="117" t="s">
        <v>389</v>
      </c>
      <c r="B21" s="118"/>
      <c r="C21" s="118"/>
      <c r="D21" s="119"/>
      <c r="E21" s="43"/>
      <c r="F21" s="7"/>
      <c r="I21" s="7"/>
    </row>
    <row r="22" spans="1:9" ht="16.5" customHeight="1">
      <c r="A22" s="120" t="s">
        <v>49</v>
      </c>
      <c r="B22" s="121"/>
      <c r="C22" s="121"/>
      <c r="D22" s="122"/>
      <c r="E22" s="43"/>
      <c r="F22" s="7"/>
      <c r="I22" s="7"/>
    </row>
    <row r="23" spans="1:6" ht="36" customHeight="1" thickBot="1">
      <c r="A23" s="49" t="s">
        <v>31</v>
      </c>
      <c r="B23" s="49" t="s">
        <v>22</v>
      </c>
      <c r="C23" s="49" t="s">
        <v>30</v>
      </c>
      <c r="D23" s="49" t="s">
        <v>19</v>
      </c>
      <c r="E23" s="43"/>
      <c r="F23" s="7"/>
    </row>
    <row r="24" spans="1:6" ht="21.75" customHeight="1" thickTop="1">
      <c r="A24" s="51" t="s">
        <v>107</v>
      </c>
      <c r="B24" s="51" t="s">
        <v>59</v>
      </c>
      <c r="C24" s="51" t="s">
        <v>108</v>
      </c>
      <c r="D24" s="51"/>
      <c r="E24" s="46" t="str">
        <f>A24&amp;"; "&amp;A25&amp;"; "&amp;A26&amp;"; "&amp;A27</f>
        <v xml:space="preserve">Eesti Töötukassa; ; ; </v>
      </c>
      <c r="F24" s="7"/>
    </row>
    <row r="25" spans="1:6" ht="30" customHeight="1">
      <c r="A25" s="3"/>
      <c r="B25" s="4"/>
      <c r="C25" s="51"/>
      <c r="D25" s="4"/>
      <c r="E25" s="47"/>
      <c r="F25" s="7"/>
    </row>
    <row r="26" spans="1:5" ht="30" customHeight="1">
      <c r="A26" s="3"/>
      <c r="B26" s="4"/>
      <c r="C26" s="51"/>
      <c r="D26" s="4"/>
      <c r="E26" s="7"/>
    </row>
    <row r="27" spans="1:5" ht="30" customHeight="1">
      <c r="A27" s="4"/>
      <c r="B27" s="4"/>
      <c r="C27" s="4"/>
      <c r="D27" s="4"/>
      <c r="E27" s="7"/>
    </row>
    <row r="28" spans="1:4" ht="23.25" customHeight="1">
      <c r="A28" s="7"/>
      <c r="B28" s="40" t="s">
        <v>41</v>
      </c>
      <c r="C28" s="12" t="s">
        <v>108</v>
      </c>
      <c r="D28" s="7"/>
    </row>
    <row r="29" spans="2:3" ht="15" customHeight="1">
      <c r="B29" s="7"/>
      <c r="C29" s="7"/>
    </row>
    <row r="30" spans="1:2" ht="15">
      <c r="A30" s="110" t="s">
        <v>2</v>
      </c>
      <c r="B30" s="110"/>
    </row>
    <row r="31" spans="1:3" ht="15.75" thickBot="1">
      <c r="A31" s="49" t="s">
        <v>3</v>
      </c>
      <c r="B31" s="49" t="s">
        <v>4</v>
      </c>
      <c r="C31" s="50" t="s">
        <v>45</v>
      </c>
    </row>
    <row r="32" spans="1:3" ht="23.25" customHeight="1" thickTop="1">
      <c r="A32" s="51" t="s">
        <v>109</v>
      </c>
      <c r="B32" s="51" t="s">
        <v>110</v>
      </c>
      <c r="C32" s="51" t="s">
        <v>112</v>
      </c>
    </row>
    <row r="33" spans="1:3" ht="29.25" customHeight="1">
      <c r="A33" s="4"/>
      <c r="B33" s="4"/>
      <c r="C33" s="4"/>
    </row>
    <row r="34" spans="1:3" ht="24.75" customHeight="1">
      <c r="A34" s="4"/>
      <c r="B34" s="4"/>
      <c r="C34" s="4"/>
    </row>
    <row r="35" spans="1:3" ht="27.75" customHeight="1" thickBot="1">
      <c r="A35" s="4"/>
      <c r="B35" s="4"/>
      <c r="C35" s="8"/>
    </row>
    <row r="36" spans="1:3" ht="15.75" thickBot="1">
      <c r="A36" s="7"/>
      <c r="B36" s="41" t="s">
        <v>5</v>
      </c>
      <c r="C36" s="35" t="s">
        <v>112</v>
      </c>
    </row>
    <row r="38" ht="15">
      <c r="A38" s="2" t="s">
        <v>32</v>
      </c>
    </row>
    <row r="39" spans="1:6" ht="30.75" thickBot="1">
      <c r="A39" s="50" t="s">
        <v>42</v>
      </c>
      <c r="B39" s="50" t="s">
        <v>43</v>
      </c>
      <c r="C39" s="49" t="s">
        <v>23</v>
      </c>
      <c r="D39" s="49" t="s">
        <v>33</v>
      </c>
      <c r="E39" s="34" t="str">
        <f>A40&amp;"; "&amp;A41&amp;"; "&amp;A42&amp;"; "&amp;A43</f>
        <v xml:space="preserve">Eesti Töötukassa; ; ; </v>
      </c>
      <c r="F39" s="34" t="str">
        <f>B40&amp;"; "&amp;B41&amp;"; "&amp;B42&amp;"; "&amp;B43</f>
        <v xml:space="preserve">eelarve; ; ; </v>
      </c>
    </row>
    <row r="40" spans="1:6" ht="27" customHeight="1" thickTop="1">
      <c r="A40" s="51" t="s">
        <v>107</v>
      </c>
      <c r="B40" s="51" t="s">
        <v>111</v>
      </c>
      <c r="C40" s="6" t="s">
        <v>112</v>
      </c>
      <c r="D40" s="4"/>
      <c r="E40" s="46" t="str">
        <f>A40&amp;"; "&amp;A41&amp;"; "&amp;A42&amp;"; "&amp;A43</f>
        <v xml:space="preserve">Eesti Töötukassa; ; ; </v>
      </c>
      <c r="F40" s="46" t="str">
        <f>B40&amp;"; "&amp;B41&amp;"; "&amp;B42&amp;"; "&amp;B43</f>
        <v xml:space="preserve">eelarve; ; ; </v>
      </c>
    </row>
    <row r="41" spans="1:4" ht="33.75" customHeight="1">
      <c r="A41" s="4"/>
      <c r="B41" s="4"/>
      <c r="C41" s="4"/>
      <c r="D41" s="4"/>
    </row>
    <row r="42" spans="1:4" ht="31.5" customHeight="1">
      <c r="A42" s="4"/>
      <c r="B42" s="4"/>
      <c r="C42" s="4"/>
      <c r="D42" s="4"/>
    </row>
    <row r="43" spans="1:4" ht="31.5" customHeight="1">
      <c r="A43" s="4"/>
      <c r="B43" s="4"/>
      <c r="C43" s="4"/>
      <c r="D43" s="4"/>
    </row>
    <row r="45" spans="1:2" ht="14.25" customHeight="1">
      <c r="A45" s="111" t="s">
        <v>25</v>
      </c>
      <c r="B45" s="112"/>
    </row>
    <row r="46" spans="1:3" ht="45" customHeight="1" thickBot="1">
      <c r="A46" s="49" t="s">
        <v>6</v>
      </c>
      <c r="B46" s="49" t="s">
        <v>9</v>
      </c>
      <c r="C46" s="49" t="s">
        <v>10</v>
      </c>
    </row>
    <row r="47" spans="1:3" ht="33.75" customHeight="1" thickTop="1">
      <c r="A47" s="51" t="s">
        <v>27</v>
      </c>
      <c r="B47" s="4" t="s">
        <v>312</v>
      </c>
      <c r="C47" s="4" t="s">
        <v>312</v>
      </c>
    </row>
    <row r="48" spans="1:3" ht="33.75" customHeight="1">
      <c r="A48" s="4"/>
      <c r="B48" s="52" t="s">
        <v>326</v>
      </c>
      <c r="C48" s="52" t="s">
        <v>326</v>
      </c>
    </row>
    <row r="49" spans="1:3" ht="33.75" customHeight="1">
      <c r="A49" s="4"/>
      <c r="B49" s="4"/>
      <c r="C49" s="4"/>
    </row>
    <row r="50" spans="1:3" ht="15.75" customHeight="1">
      <c r="A50" s="4"/>
      <c r="B50" s="4"/>
      <c r="C50" s="4"/>
    </row>
    <row r="51" spans="1:3" ht="1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topLeftCell="A1">
      <selection activeCell="B6" sqref="B6"/>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15</v>
      </c>
      <c r="G5" s="23"/>
      <c r="H5" s="23"/>
      <c r="I5" s="23"/>
    </row>
    <row r="6" spans="1:9" s="22" customFormat="1" ht="34.5" customHeight="1">
      <c r="A6" s="26" t="s">
        <v>38</v>
      </c>
      <c r="B6" s="52" t="s">
        <v>264</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1.25" customHeight="1" thickTop="1">
      <c r="A10" s="124" t="s">
        <v>265</v>
      </c>
      <c r="B10" s="125"/>
      <c r="C10" s="125"/>
      <c r="D10" s="126"/>
    </row>
    <row r="11" spans="1:4" ht="30" customHeight="1" thickBot="1">
      <c r="A11" s="107" t="s">
        <v>18</v>
      </c>
      <c r="B11" s="108"/>
      <c r="C11" s="109" t="s">
        <v>48</v>
      </c>
      <c r="D11" s="109"/>
    </row>
    <row r="12" spans="1:4" ht="111.75" customHeight="1" thickTop="1">
      <c r="A12" s="113" t="s">
        <v>295</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56" t="s">
        <v>1</v>
      </c>
      <c r="B16" s="56" t="s">
        <v>8</v>
      </c>
      <c r="C16" s="36" t="s">
        <v>11</v>
      </c>
      <c r="D16" s="37"/>
    </row>
    <row r="17" spans="1:5" ht="159.75" customHeight="1" thickTop="1">
      <c r="A17" s="55" t="s">
        <v>266</v>
      </c>
      <c r="B17" s="85" t="s">
        <v>267</v>
      </c>
      <c r="C17" s="9" t="s">
        <v>268</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Rolli kirjeldus; tegevuse elluviija; partnerid</v>
      </c>
    </row>
    <row r="21" spans="1:9" ht="56.25" customHeight="1" thickTop="1">
      <c r="A21" s="117" t="s">
        <v>269</v>
      </c>
      <c r="B21" s="118"/>
      <c r="C21" s="118"/>
      <c r="D21" s="119"/>
      <c r="E21" s="43"/>
      <c r="F21" s="7"/>
      <c r="I21" s="7"/>
    </row>
    <row r="22" spans="1:9" ht="16.5" customHeight="1">
      <c r="A22" s="120" t="s">
        <v>49</v>
      </c>
      <c r="B22" s="121"/>
      <c r="C22" s="121"/>
      <c r="D22" s="122"/>
      <c r="E22" s="43"/>
      <c r="F22" s="7"/>
      <c r="I22" s="7"/>
    </row>
    <row r="23" spans="1:6" ht="36" customHeight="1" thickBot="1">
      <c r="A23" s="61" t="s">
        <v>31</v>
      </c>
      <c r="B23" s="61" t="s">
        <v>22</v>
      </c>
      <c r="C23" s="61" t="s">
        <v>30</v>
      </c>
      <c r="D23" s="61" t="s">
        <v>19</v>
      </c>
      <c r="E23" s="43"/>
      <c r="F23" s="7"/>
    </row>
    <row r="24" spans="1:6" ht="27.75" customHeight="1" thickTop="1">
      <c r="A24" t="s">
        <v>144</v>
      </c>
      <c r="B24" s="63" t="s">
        <v>59</v>
      </c>
      <c r="C24" s="63" t="s">
        <v>51</v>
      </c>
      <c r="D24" s="63"/>
      <c r="E24" s="46" t="str">
        <f>A24&amp;"; "&amp;A25&amp;"; "&amp;A26&amp;"; "&amp;A27</f>
        <v>Põltsamaa Ametikool; Ettevõtjad; Jõgevamaa haridusasutused; SA Jõgevamaa Arendus- ja Ettevõtluskeskus</v>
      </c>
      <c r="F24" s="7"/>
    </row>
    <row r="25" spans="1:6" ht="30" customHeight="1">
      <c r="A25" s="3" t="s">
        <v>174</v>
      </c>
      <c r="B25" s="4" t="s">
        <v>82</v>
      </c>
      <c r="C25" s="63" t="s">
        <v>51</v>
      </c>
      <c r="D25" s="4"/>
      <c r="E25" s="47"/>
      <c r="F25" s="7"/>
    </row>
    <row r="26" spans="1:5" ht="30" customHeight="1">
      <c r="A26" s="3" t="s">
        <v>171</v>
      </c>
      <c r="B26" s="4" t="s">
        <v>82</v>
      </c>
      <c r="C26" s="63" t="s">
        <v>51</v>
      </c>
      <c r="D26" s="4"/>
      <c r="E26" s="7"/>
    </row>
    <row r="27" spans="1:5" ht="30" customHeight="1">
      <c r="A27" s="4" t="s">
        <v>120</v>
      </c>
      <c r="B27" s="4" t="s">
        <v>82</v>
      </c>
      <c r="C27" s="63" t="s">
        <v>51</v>
      </c>
      <c r="D27" s="4"/>
      <c r="E27" s="7"/>
    </row>
    <row r="28" spans="1:4" ht="23.25" customHeight="1">
      <c r="A28" s="7"/>
      <c r="B28" s="40" t="s">
        <v>41</v>
      </c>
      <c r="C28" s="12" t="s">
        <v>51</v>
      </c>
      <c r="D28" s="7"/>
    </row>
    <row r="29" spans="2:3" ht="15" customHeight="1">
      <c r="B29" s="7"/>
      <c r="C29" s="7"/>
    </row>
    <row r="30" spans="1:2" ht="15">
      <c r="A30" s="110" t="s">
        <v>2</v>
      </c>
      <c r="B30" s="110"/>
    </row>
    <row r="31" spans="1:3" ht="15.75" thickBot="1">
      <c r="A31" s="61" t="s">
        <v>3</v>
      </c>
      <c r="B31" s="61" t="s">
        <v>4</v>
      </c>
      <c r="C31" s="62" t="s">
        <v>45</v>
      </c>
    </row>
    <row r="32" spans="1:3" ht="30.75" thickTop="1">
      <c r="A32" s="63" t="s">
        <v>270</v>
      </c>
      <c r="B32" s="63" t="s">
        <v>112</v>
      </c>
      <c r="C32" s="63" t="s">
        <v>112</v>
      </c>
    </row>
    <row r="33" spans="1:3" ht="29.25" customHeight="1">
      <c r="A33" s="4"/>
      <c r="B33" s="4"/>
      <c r="C33" s="4"/>
    </row>
    <row r="34" spans="1:3" ht="24.75" customHeight="1">
      <c r="A34" s="4"/>
      <c r="B34" s="4"/>
      <c r="C34" s="4"/>
    </row>
    <row r="35" spans="1:3" ht="27.75" customHeight="1" thickBot="1">
      <c r="A35" s="4"/>
      <c r="B35" s="4"/>
      <c r="C35" s="8"/>
    </row>
    <row r="36" spans="1:3" ht="15.75" thickBot="1">
      <c r="A36" s="7"/>
      <c r="B36" s="41" t="s">
        <v>5</v>
      </c>
      <c r="C36" s="35" t="s">
        <v>112</v>
      </c>
    </row>
    <row r="38" ht="15">
      <c r="A38" s="2" t="s">
        <v>32</v>
      </c>
    </row>
    <row r="39" spans="1:6" ht="45.75" thickBot="1">
      <c r="A39" s="62" t="s">
        <v>42</v>
      </c>
      <c r="B39" s="62" t="s">
        <v>43</v>
      </c>
      <c r="C39" s="61" t="s">
        <v>23</v>
      </c>
      <c r="D39" s="61" t="s">
        <v>33</v>
      </c>
      <c r="E39" s="34" t="str">
        <f>A40&amp;"; "&amp;A41&amp;"; "&amp;A42&amp;"; "&amp;A43</f>
        <v xml:space="preserve">Haridus- ja Teadusministeerium; ; ; </v>
      </c>
      <c r="F39" s="34" t="str">
        <f>B40&amp;"; "&amp;B41&amp;"; "&amp;B42&amp;"; "&amp;B43</f>
        <v xml:space="preserve">ettevõtlusõppe programm; ; ; </v>
      </c>
    </row>
    <row r="40" spans="1:6" ht="38.25" customHeight="1" thickTop="1">
      <c r="A40" s="63" t="s">
        <v>386</v>
      </c>
      <c r="B40" s="63" t="s">
        <v>387</v>
      </c>
      <c r="C40" s="6" t="s">
        <v>112</v>
      </c>
      <c r="D40" s="63"/>
      <c r="E40" s="46" t="str">
        <f>A40&amp;"; "&amp;A41&amp;"; "&amp;A42&amp;"; "&amp;A43</f>
        <v xml:space="preserve">Haridus- ja Teadusministeerium; ; ; </v>
      </c>
      <c r="F40" s="46" t="str">
        <f>B40&amp;"; "&amp;B41&amp;"; "&amp;B42&amp;"; "&amp;B43</f>
        <v xml:space="preserve">ettevõtlusõppe programm; ; ; </v>
      </c>
    </row>
    <row r="41" spans="1:4" ht="33.75" customHeight="1">
      <c r="A41" s="4"/>
      <c r="B41" s="4"/>
      <c r="C41" s="6"/>
      <c r="D41" s="4"/>
    </row>
    <row r="42" spans="1:4" ht="31.5" customHeight="1">
      <c r="A42" s="4"/>
      <c r="B42" s="4"/>
      <c r="C42" s="4"/>
      <c r="D42" s="4"/>
    </row>
    <row r="43" spans="1:4" ht="31.5" customHeight="1">
      <c r="A43" s="4"/>
      <c r="B43" s="4"/>
      <c r="C43" s="4"/>
      <c r="D43" s="4"/>
    </row>
    <row r="45" spans="1:2" ht="14.25" customHeight="1">
      <c r="A45" s="111" t="s">
        <v>25</v>
      </c>
      <c r="B45" s="112"/>
    </row>
    <row r="46" spans="1:3" ht="33.75" customHeight="1" thickBot="1">
      <c r="A46" s="61" t="s">
        <v>6</v>
      </c>
      <c r="B46" s="61" t="s">
        <v>9</v>
      </c>
      <c r="C46" s="61" t="s">
        <v>10</v>
      </c>
    </row>
    <row r="47" spans="1:3" ht="33.75" customHeight="1" thickTop="1">
      <c r="A47" s="63"/>
      <c r="B47" s="94" t="s">
        <v>167</v>
      </c>
      <c r="C47" s="94" t="s">
        <v>167</v>
      </c>
    </row>
    <row r="48" spans="1:3" ht="33.75" customHeight="1">
      <c r="A48" s="4"/>
      <c r="B48" s="4"/>
      <c r="C48" s="4"/>
    </row>
    <row r="49" spans="1:3" ht="33.75" customHeight="1">
      <c r="A49" s="4"/>
      <c r="B49" s="4"/>
      <c r="C49" s="4"/>
    </row>
    <row r="50" spans="1:3" ht="15.75" customHeight="1">
      <c r="A50" s="4"/>
      <c r="B50" s="4"/>
      <c r="C50" s="4"/>
    </row>
    <row r="51" spans="1:3" ht="1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110" zoomScaleNormal="110" workbookViewId="0" topLeftCell="A37">
      <selection activeCell="E47" sqref="E47"/>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16</v>
      </c>
      <c r="G5" s="23"/>
      <c r="H5" s="23"/>
      <c r="I5" s="23"/>
    </row>
    <row r="6" spans="1:9" s="22" customFormat="1" ht="45.75" customHeight="1">
      <c r="A6" s="26" t="s">
        <v>38</v>
      </c>
      <c r="B6" s="65" t="s">
        <v>205</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2" customHeight="1" thickTop="1">
      <c r="A10" s="130" t="s">
        <v>206</v>
      </c>
      <c r="B10" s="131"/>
      <c r="C10" s="131"/>
      <c r="D10" s="132"/>
    </row>
    <row r="11" spans="1:4" ht="30" customHeight="1" thickBot="1">
      <c r="A11" s="107" t="s">
        <v>18</v>
      </c>
      <c r="B11" s="108"/>
      <c r="C11" s="109" t="s">
        <v>48</v>
      </c>
      <c r="D11" s="109"/>
    </row>
    <row r="12" spans="1:4" ht="108.75" customHeight="1" thickTop="1">
      <c r="A12" s="113" t="s">
        <v>294</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56" t="s">
        <v>1</v>
      </c>
      <c r="B16" s="61" t="s">
        <v>8</v>
      </c>
      <c r="C16" s="36" t="s">
        <v>11</v>
      </c>
      <c r="D16" s="37"/>
    </row>
    <row r="17" spans="1:5" ht="105.75" customHeight="1" thickTop="1">
      <c r="A17" s="55" t="s">
        <v>207</v>
      </c>
      <c r="B17" s="54" t="s">
        <v>208</v>
      </c>
      <c r="C17" s="9" t="s">
        <v>209</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"&amp;B26</f>
        <v>; Rolli kirjeldus; tegevuse elluviija; partner, kaasrahastaja</v>
      </c>
    </row>
    <row r="21" spans="1:9" ht="44.25" customHeight="1" thickTop="1">
      <c r="A21" s="117" t="s">
        <v>210</v>
      </c>
      <c r="B21" s="118"/>
      <c r="C21" s="118"/>
      <c r="D21" s="119"/>
      <c r="E21" s="43"/>
      <c r="F21" s="7"/>
      <c r="I21" s="7"/>
    </row>
    <row r="22" spans="1:9" ht="16.5" customHeight="1">
      <c r="A22" s="120" t="s">
        <v>49</v>
      </c>
      <c r="B22" s="121"/>
      <c r="C22" s="121"/>
      <c r="D22" s="122"/>
      <c r="E22" s="43"/>
      <c r="F22" s="7"/>
      <c r="I22" s="7"/>
    </row>
    <row r="23" spans="1:6" ht="36" customHeight="1" thickBot="1">
      <c r="A23" s="56" t="s">
        <v>31</v>
      </c>
      <c r="B23" s="61" t="s">
        <v>22</v>
      </c>
      <c r="C23" s="61" t="s">
        <v>30</v>
      </c>
      <c r="D23" s="61" t="s">
        <v>19</v>
      </c>
      <c r="E23" s="43"/>
      <c r="F23" s="7"/>
    </row>
    <row r="24" spans="1:6" ht="21.75" customHeight="1" thickTop="1">
      <c r="A24" s="81" t="s">
        <v>216</v>
      </c>
      <c r="B24" s="63" t="s">
        <v>59</v>
      </c>
      <c r="C24" s="12" t="s">
        <v>51</v>
      </c>
      <c r="D24" s="63"/>
      <c r="E24" s="46" t="str">
        <f>A24&amp;";"&amp;A25&amp;"; "&amp;A26&amp;"; "&amp;A27&amp;"; "&amp;A29</f>
        <v>MTÜ Peipsimaa Turism ;Jõgevamaa Koostöökoda; Tartumaa Arendusselts; Peipsi-Alutaguse Koostöökoda; Piiriveere Liider</v>
      </c>
      <c r="F24" s="7"/>
    </row>
    <row r="25" spans="1:6" ht="21.75" customHeight="1">
      <c r="A25" s="81" t="s">
        <v>126</v>
      </c>
      <c r="B25" s="63" t="s">
        <v>215</v>
      </c>
      <c r="C25" s="12" t="s">
        <v>51</v>
      </c>
      <c r="D25" s="63"/>
      <c r="E25" s="46"/>
      <c r="F25" s="7"/>
    </row>
    <row r="26" spans="1:6" ht="30" customHeight="1">
      <c r="A26" s="81" t="s">
        <v>211</v>
      </c>
      <c r="B26" s="63" t="s">
        <v>215</v>
      </c>
      <c r="C26" s="12" t="s">
        <v>51</v>
      </c>
      <c r="D26" s="4"/>
      <c r="E26" s="47"/>
      <c r="F26" s="7"/>
    </row>
    <row r="27" spans="1:5" ht="30" customHeight="1">
      <c r="A27" s="81" t="s">
        <v>212</v>
      </c>
      <c r="B27" s="63" t="s">
        <v>215</v>
      </c>
      <c r="C27" s="12" t="s">
        <v>51</v>
      </c>
      <c r="D27" s="4"/>
      <c r="E27" s="7"/>
    </row>
    <row r="28" spans="1:5" ht="30" customHeight="1">
      <c r="A28" s="55" t="s">
        <v>214</v>
      </c>
      <c r="B28" s="63" t="s">
        <v>215</v>
      </c>
      <c r="C28" s="12" t="s">
        <v>51</v>
      </c>
      <c r="D28" s="4"/>
      <c r="E28" s="7"/>
    </row>
    <row r="29" spans="1:5" ht="30" customHeight="1">
      <c r="A29" s="81" t="s">
        <v>213</v>
      </c>
      <c r="B29" s="63" t="s">
        <v>215</v>
      </c>
      <c r="C29" s="12" t="s">
        <v>51</v>
      </c>
      <c r="D29" s="4"/>
      <c r="E29" s="7"/>
    </row>
    <row r="30" spans="1:4" ht="23.25" customHeight="1">
      <c r="A30" s="7"/>
      <c r="B30" s="40" t="s">
        <v>41</v>
      </c>
      <c r="C30" s="12" t="s">
        <v>51</v>
      </c>
      <c r="D30" s="7"/>
    </row>
    <row r="31" spans="2:3" ht="15" customHeight="1">
      <c r="B31" s="7"/>
      <c r="C31" s="7"/>
    </row>
    <row r="32" spans="1:2" ht="15">
      <c r="A32" s="110" t="s">
        <v>2</v>
      </c>
      <c r="B32" s="110"/>
    </row>
    <row r="33" spans="1:3" ht="15.75" thickBot="1">
      <c r="A33" s="61" t="s">
        <v>3</v>
      </c>
      <c r="B33" s="61" t="s">
        <v>4</v>
      </c>
      <c r="C33" s="62" t="s">
        <v>45</v>
      </c>
    </row>
    <row r="34" spans="1:3" ht="40.5" customHeight="1" thickTop="1">
      <c r="A34" s="63" t="s">
        <v>217</v>
      </c>
      <c r="B34" s="63" t="s">
        <v>112</v>
      </c>
      <c r="C34" s="63">
        <v>100000</v>
      </c>
    </row>
    <row r="35" spans="1:3" ht="29.25" customHeight="1">
      <c r="A35" s="4"/>
      <c r="B35" s="4"/>
      <c r="C35" s="4"/>
    </row>
    <row r="36" spans="1:3" ht="24.75" customHeight="1">
      <c r="A36" s="4"/>
      <c r="B36" s="4"/>
      <c r="C36" s="4"/>
    </row>
    <row r="37" spans="1:3" ht="27.75" customHeight="1" thickBot="1">
      <c r="A37" s="4"/>
      <c r="B37" s="4"/>
      <c r="C37" s="8"/>
    </row>
    <row r="38" spans="1:3" ht="15.75" thickBot="1">
      <c r="A38" s="7"/>
      <c r="B38" s="41" t="s">
        <v>5</v>
      </c>
      <c r="C38" s="35">
        <f>SUM(C34:C37)</f>
        <v>100000</v>
      </c>
    </row>
    <row r="40" ht="15">
      <c r="A40" s="2" t="s">
        <v>32</v>
      </c>
    </row>
    <row r="41" spans="1:6" ht="60.75" thickBot="1">
      <c r="A41" s="62" t="s">
        <v>42</v>
      </c>
      <c r="B41" s="62" t="s">
        <v>43</v>
      </c>
      <c r="C41" s="61" t="s">
        <v>23</v>
      </c>
      <c r="D41" s="61" t="s">
        <v>33</v>
      </c>
      <c r="E41" s="34" t="str">
        <f>A42&amp;"; "&amp;A43&amp;"; "&amp;A44&amp;"; "&amp;A45</f>
        <v xml:space="preserve">Leader tegevusgrupid; Euroopa territoriaalse koostöö programmid; Siseministeerium; </v>
      </c>
      <c r="F41" s="34" t="str">
        <f>B42&amp;"; "&amp;B43&amp;"; "&amp;B44&amp;"; "&amp;B45</f>
        <v xml:space="preserve">eelarve; Est-Rus, Est-Lat; Peipsiveere programm; </v>
      </c>
    </row>
    <row r="42" spans="1:6" ht="27" customHeight="1" thickTop="1">
      <c r="A42" s="63" t="s">
        <v>218</v>
      </c>
      <c r="B42" s="63" t="s">
        <v>111</v>
      </c>
      <c r="C42" s="6" t="s">
        <v>112</v>
      </c>
      <c r="D42" s="4"/>
      <c r="E42" s="46" t="str">
        <f>A42&amp;"; "&amp;A43&amp;"; "&amp;A44&amp;"; "&amp;A45</f>
        <v xml:space="preserve">Leader tegevusgrupid; Euroopa territoriaalse koostöö programmid; Siseministeerium; </v>
      </c>
      <c r="F42" s="46" t="str">
        <f>B42&amp;"; "&amp;B43&amp;"; "&amp;B44&amp;"; "&amp;B45</f>
        <v xml:space="preserve">eelarve; Est-Rus, Est-Lat; Peipsiveere programm; </v>
      </c>
    </row>
    <row r="43" spans="1:4" ht="33.75" customHeight="1">
      <c r="A43" s="4" t="s">
        <v>219</v>
      </c>
      <c r="B43" s="4" t="s">
        <v>220</v>
      </c>
      <c r="C43" s="6" t="s">
        <v>112</v>
      </c>
      <c r="D43" s="4" t="s">
        <v>221</v>
      </c>
    </row>
    <row r="44" spans="1:4" ht="31.5" customHeight="1">
      <c r="A44" s="4" t="s">
        <v>384</v>
      </c>
      <c r="B44" s="4" t="s">
        <v>383</v>
      </c>
      <c r="C44" s="6" t="s">
        <v>112</v>
      </c>
      <c r="D44" s="4" t="s">
        <v>221</v>
      </c>
    </row>
    <row r="45" spans="1:4" ht="31.5" customHeight="1">
      <c r="A45" s="4"/>
      <c r="B45" s="4"/>
      <c r="C45" s="4"/>
      <c r="D45" s="4"/>
    </row>
    <row r="47" spans="1:2" ht="14.25" customHeight="1">
      <c r="A47" s="111" t="s">
        <v>25</v>
      </c>
      <c r="B47" s="112"/>
    </row>
    <row r="48" spans="1:3" ht="41.25" customHeight="1" thickBot="1">
      <c r="A48" s="61" t="s">
        <v>6</v>
      </c>
      <c r="B48" s="61" t="s">
        <v>9</v>
      </c>
      <c r="C48" s="61" t="s">
        <v>10</v>
      </c>
    </row>
    <row r="49" spans="1:3" ht="33.75" customHeight="1" thickTop="1">
      <c r="A49" s="63" t="s">
        <v>27</v>
      </c>
      <c r="B49" s="3" t="s">
        <v>138</v>
      </c>
      <c r="C49" s="3" t="s">
        <v>138</v>
      </c>
    </row>
    <row r="50" spans="1:3" ht="33.75" customHeight="1">
      <c r="A50" s="4"/>
      <c r="B50" s="3" t="s">
        <v>304</v>
      </c>
      <c r="C50" s="3" t="s">
        <v>304</v>
      </c>
    </row>
    <row r="51" spans="1:3" ht="33.75" customHeight="1">
      <c r="A51" s="4"/>
      <c r="B51" s="3" t="s">
        <v>214</v>
      </c>
      <c r="C51" s="3" t="s">
        <v>214</v>
      </c>
    </row>
    <row r="52" spans="1:3" ht="15.75" customHeight="1">
      <c r="A52" s="4"/>
      <c r="B52" s="4" t="s">
        <v>241</v>
      </c>
      <c r="C52" s="4" t="s">
        <v>241</v>
      </c>
    </row>
    <row r="53" spans="1:3" ht="15">
      <c r="A53" s="4"/>
      <c r="B53" s="4"/>
      <c r="C53" s="4"/>
    </row>
  </sheetData>
  <mergeCells count="14">
    <mergeCell ref="A32:B32"/>
    <mergeCell ref="A47:B47"/>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110" zoomScaleNormal="110" workbookViewId="0" topLeftCell="A4">
      <selection activeCell="B49" sqref="B49:C49"/>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17</v>
      </c>
      <c r="G5" s="23"/>
      <c r="H5" s="23"/>
      <c r="I5" s="23"/>
    </row>
    <row r="6" spans="1:9" s="22" customFormat="1" ht="45.75" customHeight="1">
      <c r="A6" s="26" t="s">
        <v>38</v>
      </c>
      <c r="B6" s="65" t="s">
        <v>222</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2" customHeight="1" thickTop="1">
      <c r="A10" s="130" t="s">
        <v>223</v>
      </c>
      <c r="B10" s="131"/>
      <c r="C10" s="131"/>
      <c r="D10" s="132"/>
    </row>
    <row r="11" spans="1:4" ht="30" customHeight="1" thickBot="1">
      <c r="A11" s="107" t="s">
        <v>18</v>
      </c>
      <c r="B11" s="108"/>
      <c r="C11" s="109" t="s">
        <v>48</v>
      </c>
      <c r="D11" s="109"/>
    </row>
    <row r="12" spans="1:4" ht="116.25" customHeight="1" thickTop="1">
      <c r="A12" s="113" t="s">
        <v>294</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56" t="s">
        <v>1</v>
      </c>
      <c r="B16" s="61" t="s">
        <v>8</v>
      </c>
      <c r="C16" s="36" t="s">
        <v>11</v>
      </c>
      <c r="D16" s="37"/>
    </row>
    <row r="17" spans="1:5" ht="105.75" customHeight="1" thickTop="1">
      <c r="A17" s="55" t="s">
        <v>224</v>
      </c>
      <c r="B17" s="54" t="s">
        <v>225</v>
      </c>
      <c r="C17" s="9" t="s">
        <v>209</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e">
        <f>B21&amp;"; "&amp;B23&amp;"; "&amp;#REF!&amp;"; "&amp;B25</f>
        <v>#REF!</v>
      </c>
    </row>
    <row r="21" spans="1:9" ht="44.25" customHeight="1" thickTop="1">
      <c r="A21" s="117" t="s">
        <v>226</v>
      </c>
      <c r="B21" s="118"/>
      <c r="C21" s="118"/>
      <c r="D21" s="119"/>
      <c r="E21" s="43"/>
      <c r="F21" s="7"/>
      <c r="I21" s="7"/>
    </row>
    <row r="22" spans="1:9" ht="16.5" customHeight="1">
      <c r="A22" s="120" t="s">
        <v>49</v>
      </c>
      <c r="B22" s="121"/>
      <c r="C22" s="121"/>
      <c r="D22" s="122"/>
      <c r="E22" s="43"/>
      <c r="F22" s="7"/>
      <c r="I22" s="7"/>
    </row>
    <row r="23" spans="1:6" ht="36" customHeight="1" thickBot="1">
      <c r="A23" s="56" t="s">
        <v>31</v>
      </c>
      <c r="B23" s="61" t="s">
        <v>22</v>
      </c>
      <c r="C23" s="61" t="s">
        <v>30</v>
      </c>
      <c r="D23" s="61" t="s">
        <v>19</v>
      </c>
      <c r="E23" s="43"/>
      <c r="F23" s="7"/>
    </row>
    <row r="24" spans="1:6" ht="21.75" customHeight="1" thickTop="1">
      <c r="A24" s="81" t="s">
        <v>126</v>
      </c>
      <c r="B24" s="63" t="s">
        <v>215</v>
      </c>
      <c r="C24" s="12" t="s">
        <v>51</v>
      </c>
      <c r="D24" s="63"/>
      <c r="E24" s="46" t="str">
        <f>A24&amp;";"&amp;A25&amp;"; "&amp;A26&amp;"; "&amp;A27&amp;"; "&amp;A28</f>
        <v>Jõgevamaa Koostöökoda;Tartumaa Arendusselts; Valgamaa Partnerluskogu; Võrumaa Partnerluskogu; Piiriveere Liider</v>
      </c>
      <c r="F24" s="7"/>
    </row>
    <row r="25" spans="1:6" ht="30" customHeight="1">
      <c r="A25" s="81" t="s">
        <v>211</v>
      </c>
      <c r="B25" s="63" t="s">
        <v>215</v>
      </c>
      <c r="C25" s="12" t="s">
        <v>51</v>
      </c>
      <c r="D25" s="4"/>
      <c r="E25" s="47"/>
      <c r="F25" s="7"/>
    </row>
    <row r="26" spans="1:5" ht="30" customHeight="1">
      <c r="A26" s="81" t="s">
        <v>227</v>
      </c>
      <c r="B26" s="63" t="s">
        <v>215</v>
      </c>
      <c r="C26" s="12" t="s">
        <v>51</v>
      </c>
      <c r="D26" s="4"/>
      <c r="E26" s="7"/>
    </row>
    <row r="27" spans="1:5" ht="30" customHeight="1">
      <c r="A27" s="81" t="s">
        <v>228</v>
      </c>
      <c r="B27" s="63" t="s">
        <v>215</v>
      </c>
      <c r="C27" s="12" t="s">
        <v>51</v>
      </c>
      <c r="D27" s="4"/>
      <c r="E27" s="7"/>
    </row>
    <row r="28" spans="1:5" ht="30" customHeight="1">
      <c r="A28" s="81" t="s">
        <v>213</v>
      </c>
      <c r="B28" s="63" t="s">
        <v>215</v>
      </c>
      <c r="C28" s="12" t="s">
        <v>51</v>
      </c>
      <c r="D28" s="4"/>
      <c r="E28" s="7"/>
    </row>
    <row r="29" spans="1:4" ht="23.25" customHeight="1">
      <c r="A29" s="7"/>
      <c r="B29" s="40" t="s">
        <v>41</v>
      </c>
      <c r="C29" s="12" t="s">
        <v>51</v>
      </c>
      <c r="D29" s="7"/>
    </row>
    <row r="30" spans="2:3" ht="15" customHeight="1">
      <c r="B30" s="7"/>
      <c r="C30" s="7"/>
    </row>
    <row r="31" spans="1:2" ht="15">
      <c r="A31" s="110" t="s">
        <v>2</v>
      </c>
      <c r="B31" s="110"/>
    </row>
    <row r="32" spans="1:3" ht="15.75" thickBot="1">
      <c r="A32" s="61" t="s">
        <v>3</v>
      </c>
      <c r="B32" s="61" t="s">
        <v>4</v>
      </c>
      <c r="C32" s="62" t="s">
        <v>45</v>
      </c>
    </row>
    <row r="33" spans="1:3" ht="40.5" customHeight="1" thickTop="1">
      <c r="A33" s="63" t="s">
        <v>217</v>
      </c>
      <c r="B33" s="63" t="s">
        <v>112</v>
      </c>
      <c r="C33" s="63">
        <v>100000</v>
      </c>
    </row>
    <row r="34" spans="1:3" ht="29.25" customHeight="1">
      <c r="A34" s="4"/>
      <c r="B34" s="4"/>
      <c r="C34" s="4"/>
    </row>
    <row r="35" spans="1:3" ht="24.75" customHeight="1">
      <c r="A35" s="4"/>
      <c r="B35" s="4"/>
      <c r="C35" s="4"/>
    </row>
    <row r="36" spans="1:3" ht="27.75" customHeight="1" thickBot="1">
      <c r="A36" s="4"/>
      <c r="B36" s="4"/>
      <c r="C36" s="8"/>
    </row>
    <row r="37" spans="1:3" ht="15.75" thickBot="1">
      <c r="A37" s="7"/>
      <c r="B37" s="41" t="s">
        <v>5</v>
      </c>
      <c r="C37" s="35">
        <f>SUM(C33:C36)</f>
        <v>100000</v>
      </c>
    </row>
    <row r="39" ht="15">
      <c r="A39" s="2" t="s">
        <v>32</v>
      </c>
    </row>
    <row r="40" spans="1:6" ht="45.75" thickBot="1">
      <c r="A40" s="62" t="s">
        <v>42</v>
      </c>
      <c r="B40" s="62" t="s">
        <v>43</v>
      </c>
      <c r="C40" s="61" t="s">
        <v>23</v>
      </c>
      <c r="D40" s="61" t="s">
        <v>33</v>
      </c>
      <c r="E40" s="34" t="str">
        <f>A41&amp;"; "&amp;A42&amp;"; "&amp;A43&amp;"; "&amp;A44</f>
        <v xml:space="preserve">Leader tegevusgrupid; Euroopa territoriaalse koostöö programmid; ; </v>
      </c>
      <c r="F40" s="34" t="str">
        <f>B41&amp;"; "&amp;B42&amp;"; "&amp;B43&amp;"; "&amp;B44</f>
        <v xml:space="preserve">eelarve, meetme vahendid; Est-Rus, Est-Lat; ; </v>
      </c>
    </row>
    <row r="41" spans="1:6" ht="27" customHeight="1" thickTop="1">
      <c r="A41" s="63" t="s">
        <v>218</v>
      </c>
      <c r="B41" s="63" t="s">
        <v>229</v>
      </c>
      <c r="C41" s="6" t="s">
        <v>112</v>
      </c>
      <c r="D41" s="4"/>
      <c r="E41" s="46" t="str">
        <f>A41&amp;"; "&amp;A42&amp;"; "&amp;A43&amp;"; "&amp;A44</f>
        <v xml:space="preserve">Leader tegevusgrupid; Euroopa territoriaalse koostöö programmid; ; </v>
      </c>
      <c r="F41" s="46" t="str">
        <f>B41&amp;"; "&amp;B42&amp;"; "&amp;B43&amp;"; "&amp;B44</f>
        <v xml:space="preserve">eelarve, meetme vahendid; Est-Rus, Est-Lat; ; </v>
      </c>
    </row>
    <row r="42" spans="1:4" ht="33.75" customHeight="1">
      <c r="A42" s="4" t="s">
        <v>219</v>
      </c>
      <c r="B42" s="4" t="s">
        <v>220</v>
      </c>
      <c r="C42" s="6" t="s">
        <v>112</v>
      </c>
      <c r="D42" s="4" t="s">
        <v>221</v>
      </c>
    </row>
    <row r="43" spans="1:4" ht="31.5" customHeight="1">
      <c r="A43" s="4"/>
      <c r="B43" s="4"/>
      <c r="C43" s="4"/>
      <c r="D43" s="4"/>
    </row>
    <row r="44" spans="1:4" ht="31.5" customHeight="1">
      <c r="A44" s="4"/>
      <c r="B44" s="4"/>
      <c r="C44" s="4"/>
      <c r="D44" s="4"/>
    </row>
    <row r="46" spans="1:2" ht="14.25" customHeight="1">
      <c r="A46" s="111" t="s">
        <v>25</v>
      </c>
      <c r="B46" s="112"/>
    </row>
    <row r="47" spans="1:3" ht="33.75" customHeight="1" thickBot="1">
      <c r="A47" s="61" t="s">
        <v>6</v>
      </c>
      <c r="B47" s="61" t="s">
        <v>9</v>
      </c>
      <c r="C47" s="61" t="s">
        <v>10</v>
      </c>
    </row>
    <row r="48" spans="1:3" ht="33.75" customHeight="1" thickTop="1">
      <c r="A48" s="63" t="s">
        <v>27</v>
      </c>
      <c r="B48" s="52" t="s">
        <v>138</v>
      </c>
      <c r="C48" s="52" t="s">
        <v>138</v>
      </c>
    </row>
    <row r="49" spans="1:3" ht="33.75" customHeight="1">
      <c r="A49" s="4"/>
      <c r="B49" s="4" t="s">
        <v>241</v>
      </c>
      <c r="C49" s="4" t="s">
        <v>241</v>
      </c>
    </row>
    <row r="50" spans="1:3" ht="33.75" customHeight="1">
      <c r="A50" s="4"/>
      <c r="B50" s="4"/>
      <c r="C50" s="4"/>
    </row>
    <row r="51" spans="1:3" ht="15.75" customHeight="1">
      <c r="A51" s="4"/>
      <c r="B51" s="4"/>
      <c r="C51" s="4"/>
    </row>
    <row r="52" spans="1:3" ht="15">
      <c r="A52" s="4"/>
      <c r="B52" s="4"/>
      <c r="C52" s="4"/>
    </row>
  </sheetData>
  <mergeCells count="14">
    <mergeCell ref="A31:B31"/>
    <mergeCell ref="A46:B46"/>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110" zoomScaleNormal="110" workbookViewId="0" topLeftCell="A35">
      <selection activeCell="A26" sqref="A26"/>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18</v>
      </c>
      <c r="G5" s="23"/>
      <c r="H5" s="23"/>
      <c r="I5" s="23"/>
    </row>
    <row r="6" spans="1:9" s="22" customFormat="1" ht="45.75" customHeight="1">
      <c r="A6" s="26" t="s">
        <v>38</v>
      </c>
      <c r="B6" s="82" t="s">
        <v>230</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2" customHeight="1" thickTop="1">
      <c r="A10" s="130" t="s">
        <v>231</v>
      </c>
      <c r="B10" s="131"/>
      <c r="C10" s="131"/>
      <c r="D10" s="132"/>
    </row>
    <row r="11" spans="1:4" ht="30" customHeight="1" thickBot="1">
      <c r="A11" s="107" t="s">
        <v>18</v>
      </c>
      <c r="B11" s="108"/>
      <c r="C11" s="109" t="s">
        <v>48</v>
      </c>
      <c r="D11" s="109"/>
    </row>
    <row r="12" spans="1:4" ht="122.25" customHeight="1" thickTop="1">
      <c r="A12" s="113" t="s">
        <v>294</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56" t="s">
        <v>1</v>
      </c>
      <c r="B16" s="61" t="s">
        <v>8</v>
      </c>
      <c r="C16" s="36" t="s">
        <v>11</v>
      </c>
      <c r="D16" s="37"/>
    </row>
    <row r="17" spans="1:5" ht="105.75" customHeight="1" thickTop="1">
      <c r="A17" s="55" t="s">
        <v>232</v>
      </c>
      <c r="B17" s="54" t="s">
        <v>233</v>
      </c>
      <c r="C17" s="9" t="s">
        <v>209</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e">
        <f>B21&amp;"; "&amp;B23&amp;"; "&amp;#REF!&amp;"; "&amp;B25</f>
        <v>#REF!</v>
      </c>
    </row>
    <row r="21" spans="1:9" ht="44.25" customHeight="1" thickTop="1">
      <c r="A21" s="117" t="s">
        <v>234</v>
      </c>
      <c r="B21" s="118"/>
      <c r="C21" s="118"/>
      <c r="D21" s="119"/>
      <c r="E21" s="43"/>
      <c r="F21" s="7"/>
      <c r="I21" s="7"/>
    </row>
    <row r="22" spans="1:9" ht="16.5" customHeight="1">
      <c r="A22" s="120" t="s">
        <v>49</v>
      </c>
      <c r="B22" s="121"/>
      <c r="C22" s="121"/>
      <c r="D22" s="122"/>
      <c r="E22" s="43"/>
      <c r="F22" s="7"/>
      <c r="I22" s="7"/>
    </row>
    <row r="23" spans="1:6" ht="36" customHeight="1" thickBot="1">
      <c r="A23" s="56" t="s">
        <v>31</v>
      </c>
      <c r="B23" s="61" t="s">
        <v>22</v>
      </c>
      <c r="C23" s="61" t="s">
        <v>30</v>
      </c>
      <c r="D23" s="61" t="s">
        <v>19</v>
      </c>
      <c r="E23" s="43"/>
      <c r="F23" s="7"/>
    </row>
    <row r="24" spans="1:6" ht="21.75" customHeight="1" thickTop="1">
      <c r="A24" s="81" t="s">
        <v>126</v>
      </c>
      <c r="B24" s="63" t="s">
        <v>215</v>
      </c>
      <c r="C24" s="12" t="s">
        <v>239</v>
      </c>
      <c r="D24" s="63"/>
      <c r="E24" s="46" t="str">
        <f>A24&amp;";"&amp;A25&amp;"; "&amp;A26&amp;"; "&amp;A27&amp;"; "&amp;A28</f>
        <v>Jõgevamaa Koostöökoda;Leader tegevusgrupp Soomest; Leader tegevusgrupp Itaaliast; Leader tegevusgrupp Prantsusmaalt; Leader tegevusgrupp Saksamaalt</v>
      </c>
      <c r="F24" s="7"/>
    </row>
    <row r="25" spans="1:6" ht="30" customHeight="1">
      <c r="A25" s="81" t="s">
        <v>235</v>
      </c>
      <c r="B25" s="63" t="s">
        <v>215</v>
      </c>
      <c r="C25" s="12" t="s">
        <v>239</v>
      </c>
      <c r="D25" s="4"/>
      <c r="E25" s="47"/>
      <c r="F25" s="7"/>
    </row>
    <row r="26" spans="1:5" ht="30" customHeight="1">
      <c r="A26" s="81" t="s">
        <v>236</v>
      </c>
      <c r="B26" s="63" t="s">
        <v>215</v>
      </c>
      <c r="C26" s="12" t="s">
        <v>239</v>
      </c>
      <c r="D26" s="4"/>
      <c r="E26" s="7"/>
    </row>
    <row r="27" spans="1:5" ht="30" customHeight="1">
      <c r="A27" s="81" t="s">
        <v>237</v>
      </c>
      <c r="B27" s="63" t="s">
        <v>215</v>
      </c>
      <c r="C27" s="12" t="s">
        <v>239</v>
      </c>
      <c r="D27" s="4"/>
      <c r="E27" s="7"/>
    </row>
    <row r="28" spans="1:5" ht="30" customHeight="1">
      <c r="A28" s="81" t="s">
        <v>238</v>
      </c>
      <c r="B28" s="63" t="s">
        <v>215</v>
      </c>
      <c r="C28" s="12" t="s">
        <v>239</v>
      </c>
      <c r="D28" s="4"/>
      <c r="E28" s="7"/>
    </row>
    <row r="29" spans="1:4" ht="23.25" customHeight="1">
      <c r="A29" s="7"/>
      <c r="B29" s="40" t="s">
        <v>41</v>
      </c>
      <c r="C29" s="12" t="s">
        <v>239</v>
      </c>
      <c r="D29" s="7"/>
    </row>
    <row r="30" spans="2:3" ht="15" customHeight="1">
      <c r="B30" s="7"/>
      <c r="C30" s="7"/>
    </row>
    <row r="31" spans="1:2" ht="15">
      <c r="A31" s="110" t="s">
        <v>2</v>
      </c>
      <c r="B31" s="110"/>
    </row>
    <row r="32" spans="1:3" ht="15.75" thickBot="1">
      <c r="A32" s="61" t="s">
        <v>3</v>
      </c>
      <c r="B32" s="61" t="s">
        <v>4</v>
      </c>
      <c r="C32" s="62" t="s">
        <v>45</v>
      </c>
    </row>
    <row r="33" spans="1:3" ht="40.5" customHeight="1" thickTop="1">
      <c r="A33" s="63" t="s">
        <v>217</v>
      </c>
      <c r="B33" s="63" t="s">
        <v>112</v>
      </c>
      <c r="C33" s="63">
        <v>20000</v>
      </c>
    </row>
    <row r="34" spans="1:3" ht="29.25" customHeight="1">
      <c r="A34" s="4"/>
      <c r="B34" s="4"/>
      <c r="C34" s="4"/>
    </row>
    <row r="35" spans="1:3" ht="24.75" customHeight="1">
      <c r="A35" s="4"/>
      <c r="B35" s="4"/>
      <c r="C35" s="4"/>
    </row>
    <row r="36" spans="1:3" ht="27.75" customHeight="1" thickBot="1">
      <c r="A36" s="4"/>
      <c r="B36" s="4"/>
      <c r="C36" s="8"/>
    </row>
    <row r="37" spans="1:3" ht="15.75" thickBot="1">
      <c r="A37" s="7"/>
      <c r="B37" s="41" t="s">
        <v>5</v>
      </c>
      <c r="C37" s="35">
        <f>SUM(C33:C36)</f>
        <v>20000</v>
      </c>
    </row>
    <row r="39" ht="15">
      <c r="A39" s="2" t="s">
        <v>32</v>
      </c>
    </row>
    <row r="40" spans="1:6" ht="30.75" thickBot="1">
      <c r="A40" s="62" t="s">
        <v>42</v>
      </c>
      <c r="B40" s="62" t="s">
        <v>43</v>
      </c>
      <c r="C40" s="61" t="s">
        <v>23</v>
      </c>
      <c r="D40" s="61" t="s">
        <v>33</v>
      </c>
      <c r="E40" s="34" t="str">
        <f>A41&amp;"; "&amp;A42&amp;"; "&amp;A43&amp;"; "&amp;A44</f>
        <v xml:space="preserve">Leader tegevusgrupid; ; ; </v>
      </c>
      <c r="F40" s="34" t="str">
        <f>B41&amp;"; "&amp;B42&amp;"; "&amp;B43&amp;"; "&amp;B44</f>
        <v xml:space="preserve">eelarve, meetme vahendid; ; ; </v>
      </c>
    </row>
    <row r="41" spans="1:6" ht="27" customHeight="1" thickTop="1">
      <c r="A41" s="63" t="s">
        <v>218</v>
      </c>
      <c r="B41" s="63" t="s">
        <v>229</v>
      </c>
      <c r="C41" s="6" t="s">
        <v>112</v>
      </c>
      <c r="D41" s="4"/>
      <c r="E41" s="46" t="str">
        <f>A41&amp;"; "&amp;A42&amp;"; "&amp;A43&amp;"; "&amp;A44</f>
        <v xml:space="preserve">Leader tegevusgrupid; ; ; </v>
      </c>
      <c r="F41" s="46" t="str">
        <f>B41&amp;"; "&amp;B42&amp;"; "&amp;B43&amp;"; "&amp;B44</f>
        <v xml:space="preserve">eelarve, meetme vahendid; ; ; </v>
      </c>
    </row>
    <row r="42" spans="1:4" ht="33.75" customHeight="1">
      <c r="A42" s="4"/>
      <c r="B42" s="4"/>
      <c r="C42" s="6"/>
      <c r="D42" s="4"/>
    </row>
    <row r="43" spans="1:4" ht="31.5" customHeight="1">
      <c r="A43" s="4"/>
      <c r="B43" s="4"/>
      <c r="C43" s="4"/>
      <c r="D43" s="4"/>
    </row>
    <row r="44" spans="1:4" ht="31.5" customHeight="1">
      <c r="A44" s="4"/>
      <c r="B44" s="4"/>
      <c r="C44" s="4"/>
      <c r="D44" s="4"/>
    </row>
    <row r="46" spans="1:2" ht="14.25" customHeight="1">
      <c r="A46" s="111" t="s">
        <v>25</v>
      </c>
      <c r="B46" s="112"/>
    </row>
    <row r="47" spans="1:3" ht="33.75" customHeight="1" thickBot="1">
      <c r="A47" s="61" t="s">
        <v>6</v>
      </c>
      <c r="B47" s="61" t="s">
        <v>9</v>
      </c>
      <c r="C47" s="61" t="s">
        <v>10</v>
      </c>
    </row>
    <row r="48" spans="1:3" ht="33.75" customHeight="1" thickTop="1">
      <c r="A48" s="63" t="s">
        <v>27</v>
      </c>
      <c r="B48" s="52" t="s">
        <v>138</v>
      </c>
      <c r="C48" s="52" t="s">
        <v>138</v>
      </c>
    </row>
    <row r="49" spans="1:3" ht="33.75" customHeight="1">
      <c r="A49" s="4"/>
      <c r="B49" s="4"/>
      <c r="C49" s="4"/>
    </row>
    <row r="50" spans="1:3" ht="33.75" customHeight="1">
      <c r="A50" s="4"/>
      <c r="B50" s="4"/>
      <c r="C50" s="4"/>
    </row>
    <row r="51" spans="1:3" ht="15.75" customHeight="1">
      <c r="A51" s="4"/>
      <c r="B51" s="4"/>
      <c r="C51" s="4"/>
    </row>
    <row r="52" spans="1:3" ht="15">
      <c r="A52" s="4"/>
      <c r="B52" s="4"/>
      <c r="C52" s="4"/>
    </row>
  </sheetData>
  <mergeCells count="14">
    <mergeCell ref="A31:B31"/>
    <mergeCell ref="A46:B46"/>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topLeftCell="A1">
      <selection activeCell="C5" sqref="C5"/>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t="str">
        <f>'[1]KOOND'!A1</f>
        <v>Lisa 1 - PIIRKONNA TÖÖHÕIVE JA ETTEVÕTLIKKUSE EDENDAMISE KAVA vorm</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1</v>
      </c>
      <c r="G5" s="23"/>
      <c r="H5" s="23"/>
      <c r="I5" s="23"/>
    </row>
    <row r="6" spans="1:9" s="22" customFormat="1" ht="39.75" customHeight="1">
      <c r="A6" s="26" t="s">
        <v>38</v>
      </c>
      <c r="B6" s="65" t="s">
        <v>312</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2.75" customHeight="1" thickTop="1">
      <c r="A10" s="104" t="s">
        <v>313</v>
      </c>
      <c r="B10" s="105"/>
      <c r="C10" s="105"/>
      <c r="D10" s="106"/>
    </row>
    <row r="11" spans="1:4" ht="30" customHeight="1" thickBot="1">
      <c r="A11" s="107" t="s">
        <v>18</v>
      </c>
      <c r="B11" s="108"/>
      <c r="C11" s="109" t="s">
        <v>48</v>
      </c>
      <c r="D11" s="109"/>
    </row>
    <row r="12" spans="1:4" ht="126.75" customHeight="1" thickTop="1">
      <c r="A12" s="113" t="s">
        <v>314</v>
      </c>
      <c r="B12" s="113"/>
      <c r="C12" s="114" t="s">
        <v>315</v>
      </c>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61" t="s">
        <v>1</v>
      </c>
      <c r="B16" s="61" t="s">
        <v>8</v>
      </c>
      <c r="C16" s="36" t="s">
        <v>11</v>
      </c>
      <c r="D16" s="37"/>
    </row>
    <row r="17" spans="1:5" ht="344.25" customHeight="1" thickTop="1">
      <c r="A17" s="9" t="s">
        <v>316</v>
      </c>
      <c r="B17" s="9" t="s">
        <v>317</v>
      </c>
      <c r="C17" s="9" t="s">
        <v>318</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Rolli kirjeldus; kõikide tegevuste koordineerimine; seminaride ja õppereiside läbiviimisel abi osalejate leidmisel</v>
      </c>
    </row>
    <row r="21" spans="1:9" ht="125.25" customHeight="1" thickTop="1">
      <c r="A21" s="117" t="s">
        <v>319</v>
      </c>
      <c r="B21" s="118"/>
      <c r="C21" s="118"/>
      <c r="D21" s="119"/>
      <c r="E21" s="43"/>
      <c r="F21" s="7"/>
      <c r="I21" s="7"/>
    </row>
    <row r="22" spans="1:9" ht="16.5" customHeight="1">
      <c r="A22" s="120" t="s">
        <v>49</v>
      </c>
      <c r="B22" s="121"/>
      <c r="C22" s="121"/>
      <c r="D22" s="122"/>
      <c r="E22" s="43"/>
      <c r="F22" s="7"/>
      <c r="I22" s="7"/>
    </row>
    <row r="23" spans="1:6" ht="36" customHeight="1" thickBot="1">
      <c r="A23" s="61" t="s">
        <v>31</v>
      </c>
      <c r="B23" s="56" t="s">
        <v>22</v>
      </c>
      <c r="C23" s="61" t="s">
        <v>30</v>
      </c>
      <c r="D23" s="61" t="s">
        <v>19</v>
      </c>
      <c r="E23" s="43"/>
      <c r="F23" s="7"/>
    </row>
    <row r="24" spans="1:6" ht="45.75" customHeight="1" thickTop="1">
      <c r="A24" s="3" t="s">
        <v>120</v>
      </c>
      <c r="B24" s="3" t="s">
        <v>121</v>
      </c>
      <c r="C24" s="12" t="s">
        <v>51</v>
      </c>
      <c r="D24" s="63"/>
      <c r="E24" s="46" t="str">
        <f>A24&amp;"; "&amp;A25&amp;"; "&amp;A28&amp;"; "&amp;A29</f>
        <v>SA Jõgevamaa Arendus- ja Ettevõtluskeskus; Ettevõtjate liidud (Põltsamaa ja Jõgeva vald), Jõgeva Tootjate Liit; Jõgevamaa Omavalitsuste Liit; Jõgevamaa Koostöökoda</v>
      </c>
      <c r="F24" s="7"/>
    </row>
    <row r="25" spans="1:6" ht="44.25" customHeight="1">
      <c r="A25" s="3" t="s">
        <v>122</v>
      </c>
      <c r="B25" s="4" t="s">
        <v>320</v>
      </c>
      <c r="C25" s="12" t="s">
        <v>51</v>
      </c>
      <c r="D25" s="4"/>
      <c r="E25" s="47"/>
      <c r="F25" s="7"/>
    </row>
    <row r="26" spans="1:6" ht="30" customHeight="1">
      <c r="A26" s="3" t="s">
        <v>123</v>
      </c>
      <c r="B26" s="4" t="s">
        <v>124</v>
      </c>
      <c r="C26" s="12" t="s">
        <v>51</v>
      </c>
      <c r="D26" s="3" t="s">
        <v>136</v>
      </c>
      <c r="E26" s="47"/>
      <c r="F26" s="7"/>
    </row>
    <row r="27" spans="1:6" ht="60.75" customHeight="1">
      <c r="A27" s="3" t="s">
        <v>114</v>
      </c>
      <c r="B27" s="4" t="s">
        <v>321</v>
      </c>
      <c r="C27" s="12" t="s">
        <v>51</v>
      </c>
      <c r="D27" s="3" t="s">
        <v>322</v>
      </c>
      <c r="E27" s="47"/>
      <c r="F27" s="7"/>
    </row>
    <row r="28" spans="1:5" ht="45.75" customHeight="1">
      <c r="A28" s="3" t="s">
        <v>113</v>
      </c>
      <c r="B28" s="4" t="s">
        <v>125</v>
      </c>
      <c r="C28" s="12" t="s">
        <v>51</v>
      </c>
      <c r="D28" s="3" t="s">
        <v>137</v>
      </c>
      <c r="E28" s="7"/>
    </row>
    <row r="29" spans="1:5" ht="48.75" customHeight="1">
      <c r="A29" s="3" t="s">
        <v>126</v>
      </c>
      <c r="B29" s="4" t="s">
        <v>323</v>
      </c>
      <c r="C29" s="12" t="s">
        <v>51</v>
      </c>
      <c r="D29" s="3" t="s">
        <v>324</v>
      </c>
      <c r="E29" s="7"/>
    </row>
    <row r="30" spans="1:4" ht="23.25" customHeight="1">
      <c r="A30" s="7"/>
      <c r="B30" s="40" t="s">
        <v>41</v>
      </c>
      <c r="C30" s="12" t="s">
        <v>51</v>
      </c>
      <c r="D30" s="7"/>
    </row>
    <row r="31" spans="2:3" ht="15" customHeight="1">
      <c r="B31" s="7"/>
      <c r="C31" s="7"/>
    </row>
    <row r="32" spans="1:2" ht="15">
      <c r="A32" s="110" t="s">
        <v>2</v>
      </c>
      <c r="B32" s="110"/>
    </row>
    <row r="33" spans="1:3" ht="15.75" thickBot="1">
      <c r="A33" s="61" t="s">
        <v>3</v>
      </c>
      <c r="B33" s="61" t="s">
        <v>4</v>
      </c>
      <c r="C33" s="62" t="s">
        <v>45</v>
      </c>
    </row>
    <row r="34" spans="1:3" ht="15.75" thickTop="1">
      <c r="A34" s="64"/>
      <c r="B34" s="64"/>
      <c r="C34" s="64"/>
    </row>
    <row r="35" spans="1:3" ht="29.25" customHeight="1">
      <c r="A35" s="90" t="s">
        <v>325</v>
      </c>
      <c r="B35" s="90" t="s">
        <v>135</v>
      </c>
      <c r="C35" s="64">
        <v>20000</v>
      </c>
    </row>
    <row r="36" spans="1:3" ht="29.25" customHeight="1">
      <c r="A36" s="64" t="s">
        <v>127</v>
      </c>
      <c r="B36" s="64" t="s">
        <v>134</v>
      </c>
      <c r="C36" s="64">
        <v>15000</v>
      </c>
    </row>
    <row r="37" spans="1:3" ht="36" customHeight="1">
      <c r="A37" s="68" t="s">
        <v>128</v>
      </c>
      <c r="B37" s="64" t="s">
        <v>135</v>
      </c>
      <c r="C37" s="68">
        <v>25000</v>
      </c>
    </row>
    <row r="38" spans="1:3" ht="27.75" customHeight="1" thickBot="1">
      <c r="A38" s="68" t="s">
        <v>129</v>
      </c>
      <c r="B38" s="68" t="s">
        <v>150</v>
      </c>
      <c r="C38" s="68">
        <v>5000</v>
      </c>
    </row>
    <row r="39" spans="1:3" ht="15.75" thickBot="1">
      <c r="A39" s="7"/>
      <c r="B39" s="41" t="s">
        <v>5</v>
      </c>
      <c r="C39" s="35">
        <f>SUM(C34:C38)</f>
        <v>65000</v>
      </c>
    </row>
    <row r="41" ht="15">
      <c r="A41" s="2" t="s">
        <v>32</v>
      </c>
    </row>
    <row r="42" spans="1:6" ht="45.75" thickBot="1">
      <c r="A42" s="62" t="s">
        <v>42</v>
      </c>
      <c r="B42" s="62" t="s">
        <v>43</v>
      </c>
      <c r="C42" s="61" t="s">
        <v>23</v>
      </c>
      <c r="D42" s="61" t="s">
        <v>33</v>
      </c>
      <c r="E42" s="34" t="str">
        <f>A43&amp;"; "&amp;A44&amp;"; "&amp;A45&amp;"; "&amp;A46</f>
        <v xml:space="preserve">Jõgevamaa Omavalitsuste Liit; EAS; ; </v>
      </c>
      <c r="F42" s="34" t="str">
        <f>B43&amp;"; "&amp;B44&amp;"; "&amp;B45&amp;"; "&amp;B46</f>
        <v xml:space="preserve">eelarve; PATEE tugiprogramm; ; </v>
      </c>
    </row>
    <row r="43" spans="1:6" ht="45.75" thickTop="1">
      <c r="A43" s="63" t="s">
        <v>113</v>
      </c>
      <c r="B43" s="63" t="s">
        <v>111</v>
      </c>
      <c r="C43" s="6">
        <v>22400</v>
      </c>
      <c r="D43" s="63"/>
      <c r="E43" s="46" t="str">
        <f>A43&amp;"; "&amp;A44&amp;"; "&amp;A45&amp;"; "&amp;A46</f>
        <v xml:space="preserve">Jõgevamaa Omavalitsuste Liit; EAS; ; </v>
      </c>
      <c r="F43" s="46" t="str">
        <f>B43&amp;"; "&amp;B44&amp;"; "&amp;B45&amp;"; "&amp;B46</f>
        <v xml:space="preserve">eelarve; PATEE tugiprogramm; ; </v>
      </c>
    </row>
    <row r="44" spans="1:4" ht="33.75" customHeight="1">
      <c r="A44" s="4" t="s">
        <v>132</v>
      </c>
      <c r="B44" s="4" t="s">
        <v>131</v>
      </c>
      <c r="C44" s="4">
        <v>117600</v>
      </c>
      <c r="D44" s="4" t="s">
        <v>133</v>
      </c>
    </row>
    <row r="45" spans="1:4" ht="31.5" customHeight="1">
      <c r="A45" s="4"/>
      <c r="B45" s="4"/>
      <c r="C45" s="4"/>
      <c r="D45" s="4"/>
    </row>
    <row r="46" spans="1:4" ht="31.5" customHeight="1">
      <c r="A46" s="4"/>
      <c r="B46" s="4"/>
      <c r="C46" s="4"/>
      <c r="D46" s="4"/>
    </row>
    <row r="48" spans="1:2" ht="14.25" customHeight="1">
      <c r="A48" s="111" t="s">
        <v>25</v>
      </c>
      <c r="B48" s="112"/>
    </row>
    <row r="49" spans="1:3" ht="43.5" customHeight="1" thickBot="1">
      <c r="A49" s="61" t="s">
        <v>6</v>
      </c>
      <c r="B49" s="61" t="s">
        <v>9</v>
      </c>
      <c r="C49" s="61" t="s">
        <v>10</v>
      </c>
    </row>
    <row r="50" spans="1:3" ht="33.75" customHeight="1" thickTop="1">
      <c r="A50" s="63" t="s">
        <v>27</v>
      </c>
      <c r="B50" s="3" t="s">
        <v>101</v>
      </c>
      <c r="C50" s="3" t="s">
        <v>101</v>
      </c>
    </row>
    <row r="51" spans="1:3" ht="33.75" customHeight="1">
      <c r="A51" s="4"/>
      <c r="B51" s="3" t="s">
        <v>53</v>
      </c>
      <c r="C51" s="3" t="s">
        <v>53</v>
      </c>
    </row>
    <row r="52" spans="1:3" ht="54.75" customHeight="1">
      <c r="A52" s="4"/>
      <c r="B52" s="59" t="s">
        <v>84</v>
      </c>
      <c r="C52" s="59" t="s">
        <v>84</v>
      </c>
    </row>
    <row r="53" spans="1:3" ht="15.75" customHeight="1">
      <c r="A53" s="4"/>
      <c r="B53" s="3" t="s">
        <v>304</v>
      </c>
      <c r="C53" s="3" t="s">
        <v>304</v>
      </c>
    </row>
    <row r="54" spans="1:3" ht="30.75" customHeight="1">
      <c r="A54" s="4"/>
      <c r="B54" s="3" t="s">
        <v>326</v>
      </c>
      <c r="C54" s="3" t="s">
        <v>326</v>
      </c>
    </row>
  </sheetData>
  <mergeCells count="14">
    <mergeCell ref="A32:B32"/>
    <mergeCell ref="A48:B48"/>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topLeftCell="A34">
      <selection activeCell="B6" sqref="B6"/>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19</v>
      </c>
      <c r="G5" s="23"/>
      <c r="H5" s="23"/>
      <c r="I5" s="23"/>
    </row>
    <row r="6" spans="1:9" s="22" customFormat="1" ht="45.75" customHeight="1">
      <c r="A6" s="26" t="s">
        <v>38</v>
      </c>
      <c r="B6" s="83" t="s">
        <v>251</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2" customHeight="1" thickTop="1">
      <c r="A10" s="130" t="s">
        <v>252</v>
      </c>
      <c r="B10" s="131"/>
      <c r="C10" s="131"/>
      <c r="D10" s="132"/>
    </row>
    <row r="11" spans="1:4" ht="30" customHeight="1" thickBot="1">
      <c r="A11" s="107" t="s">
        <v>18</v>
      </c>
      <c r="B11" s="108"/>
      <c r="C11" s="109" t="s">
        <v>48</v>
      </c>
      <c r="D11" s="109"/>
    </row>
    <row r="12" spans="1:4" ht="105.75" customHeight="1" thickTop="1">
      <c r="A12" s="113" t="s">
        <v>294</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56" t="s">
        <v>1</v>
      </c>
      <c r="B16" s="61" t="s">
        <v>8</v>
      </c>
      <c r="C16" s="36" t="s">
        <v>11</v>
      </c>
      <c r="D16" s="37"/>
    </row>
    <row r="17" spans="1:5" ht="105.75" customHeight="1" thickTop="1">
      <c r="A17" s="55" t="s">
        <v>253</v>
      </c>
      <c r="B17" s="54" t="s">
        <v>233</v>
      </c>
      <c r="C17" s="9" t="s">
        <v>209</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e">
        <f>B21&amp;"; "&amp;B23&amp;"; "&amp;#REF!&amp;"; "&amp;B25</f>
        <v>#REF!</v>
      </c>
    </row>
    <row r="21" spans="1:9" ht="44.25" customHeight="1" thickTop="1">
      <c r="A21" s="117" t="s">
        <v>254</v>
      </c>
      <c r="B21" s="118"/>
      <c r="C21" s="118"/>
      <c r="D21" s="119"/>
      <c r="E21" s="43"/>
      <c r="F21" s="7"/>
      <c r="I21" s="7"/>
    </row>
    <row r="22" spans="1:9" ht="16.5" customHeight="1">
      <c r="A22" s="120" t="s">
        <v>49</v>
      </c>
      <c r="B22" s="121"/>
      <c r="C22" s="121"/>
      <c r="D22" s="122"/>
      <c r="E22" s="43"/>
      <c r="F22" s="7"/>
      <c r="I22" s="7"/>
    </row>
    <row r="23" spans="1:6" ht="36" customHeight="1" thickBot="1">
      <c r="A23" s="56" t="s">
        <v>31</v>
      </c>
      <c r="B23" s="61" t="s">
        <v>22</v>
      </c>
      <c r="C23" s="61" t="s">
        <v>30</v>
      </c>
      <c r="D23" s="61" t="s">
        <v>19</v>
      </c>
      <c r="E23" s="43"/>
      <c r="F23" s="7"/>
    </row>
    <row r="24" spans="1:6" ht="21.75" customHeight="1" thickTop="1">
      <c r="A24" s="81" t="s">
        <v>126</v>
      </c>
      <c r="B24" s="63" t="s">
        <v>215</v>
      </c>
      <c r="C24" s="12" t="s">
        <v>239</v>
      </c>
      <c r="D24" s="63"/>
      <c r="E24" s="46" t="str">
        <f>A24&amp;";"&amp;A25&amp;"; "&amp;A26&amp;"; "&amp;A27&amp;"; "&amp;A28</f>
        <v xml:space="preserve">Jõgevamaa Koostöökoda;Peipsi-Alutaguse Koostöökoda; Leader tegevusgrupp Rootsist (Leader Närheten); ; </v>
      </c>
      <c r="F24" s="7"/>
    </row>
    <row r="25" spans="1:6" ht="30" customHeight="1">
      <c r="A25" s="81" t="s">
        <v>212</v>
      </c>
      <c r="B25" s="63" t="s">
        <v>215</v>
      </c>
      <c r="C25" s="12" t="s">
        <v>239</v>
      </c>
      <c r="D25" s="4"/>
      <c r="E25" s="47"/>
      <c r="F25" s="7"/>
    </row>
    <row r="26" spans="1:5" ht="33.75" customHeight="1">
      <c r="A26" s="55" t="s">
        <v>255</v>
      </c>
      <c r="B26" s="63" t="s">
        <v>215</v>
      </c>
      <c r="C26" s="12" t="s">
        <v>239</v>
      </c>
      <c r="D26" s="4"/>
      <c r="E26" s="7"/>
    </row>
    <row r="27" spans="1:5" ht="30" customHeight="1">
      <c r="A27" s="81"/>
      <c r="B27" s="63"/>
      <c r="C27" s="12"/>
      <c r="D27" s="4"/>
      <c r="E27" s="7"/>
    </row>
    <row r="28" spans="1:4" ht="23.25" customHeight="1">
      <c r="A28" s="7"/>
      <c r="B28" s="40" t="s">
        <v>41</v>
      </c>
      <c r="C28" s="12" t="s">
        <v>239</v>
      </c>
      <c r="D28" s="7"/>
    </row>
    <row r="29" spans="2:3" ht="15" customHeight="1">
      <c r="B29" s="7"/>
      <c r="C29" s="7"/>
    </row>
    <row r="30" spans="1:2" ht="15">
      <c r="A30" s="110" t="s">
        <v>2</v>
      </c>
      <c r="B30" s="110"/>
    </row>
    <row r="31" spans="1:3" ht="15.75" thickBot="1">
      <c r="A31" s="61" t="s">
        <v>3</v>
      </c>
      <c r="B31" s="61" t="s">
        <v>4</v>
      </c>
      <c r="C31" s="62" t="s">
        <v>45</v>
      </c>
    </row>
    <row r="32" spans="1:3" ht="40.5" customHeight="1" thickTop="1">
      <c r="A32" s="63" t="s">
        <v>217</v>
      </c>
      <c r="B32" s="63" t="s">
        <v>112</v>
      </c>
      <c r="C32" s="63">
        <v>30000</v>
      </c>
    </row>
    <row r="33" spans="1:3" ht="29.25" customHeight="1">
      <c r="A33" s="4"/>
      <c r="B33" s="4"/>
      <c r="C33" s="4"/>
    </row>
    <row r="34" spans="1:3" ht="24.75" customHeight="1">
      <c r="A34" s="4"/>
      <c r="B34" s="4"/>
      <c r="C34" s="4"/>
    </row>
    <row r="35" spans="1:3" ht="27.75" customHeight="1" thickBot="1">
      <c r="A35" s="4"/>
      <c r="B35" s="4"/>
      <c r="C35" s="8"/>
    </row>
    <row r="36" spans="1:3" ht="15.75" thickBot="1">
      <c r="A36" s="7"/>
      <c r="B36" s="41" t="s">
        <v>5</v>
      </c>
      <c r="C36" s="35">
        <f>SUM(C32:C35)</f>
        <v>30000</v>
      </c>
    </row>
    <row r="38" ht="15">
      <c r="A38" s="2" t="s">
        <v>32</v>
      </c>
    </row>
    <row r="39" spans="1:6" ht="30.75" thickBot="1">
      <c r="A39" s="62" t="s">
        <v>42</v>
      </c>
      <c r="B39" s="62" t="s">
        <v>43</v>
      </c>
      <c r="C39" s="61" t="s">
        <v>23</v>
      </c>
      <c r="D39" s="61" t="s">
        <v>33</v>
      </c>
      <c r="E39" s="34" t="str">
        <f>A40&amp;"; "&amp;A41&amp;"; "&amp;A42&amp;"; "&amp;A43</f>
        <v xml:space="preserve">Leader tegevusgrupid; ; ; </v>
      </c>
      <c r="F39" s="34" t="str">
        <f>B40&amp;"; "&amp;B41&amp;"; "&amp;B42&amp;"; "&amp;B43</f>
        <v xml:space="preserve">eelarve, meetme vahendid; ; ; </v>
      </c>
    </row>
    <row r="40" spans="1:6" ht="27" customHeight="1" thickTop="1">
      <c r="A40" s="63" t="s">
        <v>218</v>
      </c>
      <c r="B40" s="63" t="s">
        <v>229</v>
      </c>
      <c r="C40" s="6" t="s">
        <v>112</v>
      </c>
      <c r="D40" s="4"/>
      <c r="E40" s="46" t="str">
        <f>A40&amp;"; "&amp;A41&amp;"; "&amp;A42&amp;"; "&amp;A43</f>
        <v xml:space="preserve">Leader tegevusgrupid; ; ; </v>
      </c>
      <c r="F40" s="46" t="str">
        <f>B40&amp;"; "&amp;B41&amp;"; "&amp;B42&amp;"; "&amp;B43</f>
        <v xml:space="preserve">eelarve, meetme vahendid; ; ; </v>
      </c>
    </row>
    <row r="41" spans="1:4" ht="33.75" customHeight="1">
      <c r="A41" s="4"/>
      <c r="B41" s="4"/>
      <c r="C41" s="6"/>
      <c r="D41" s="4"/>
    </row>
    <row r="42" spans="1:4" ht="31.5" customHeight="1">
      <c r="A42" s="4"/>
      <c r="B42" s="4"/>
      <c r="C42" s="4"/>
      <c r="D42" s="4"/>
    </row>
    <row r="43" spans="1:4" ht="31.5" customHeight="1">
      <c r="A43" s="4"/>
      <c r="B43" s="4"/>
      <c r="C43" s="4"/>
      <c r="D43" s="4"/>
    </row>
    <row r="45" spans="1:2" ht="14.25" customHeight="1">
      <c r="A45" s="111" t="s">
        <v>25</v>
      </c>
      <c r="B45" s="112"/>
    </row>
    <row r="46" spans="1:3" ht="33.75" customHeight="1" thickBot="1">
      <c r="A46" s="61" t="s">
        <v>6</v>
      </c>
      <c r="B46" s="61" t="s">
        <v>9</v>
      </c>
      <c r="C46" s="61" t="s">
        <v>10</v>
      </c>
    </row>
    <row r="47" spans="1:3" ht="33.75" customHeight="1" thickTop="1">
      <c r="A47" s="63" t="s">
        <v>27</v>
      </c>
      <c r="B47" s="63" t="s">
        <v>241</v>
      </c>
      <c r="C47" s="87" t="s">
        <v>241</v>
      </c>
    </row>
    <row r="48" spans="1:3" ht="33.75" customHeight="1">
      <c r="A48" s="4"/>
      <c r="B48" s="4"/>
      <c r="C48" s="4"/>
    </row>
    <row r="49" spans="1:3" ht="33.75" customHeight="1">
      <c r="A49" s="4"/>
      <c r="B49" s="4"/>
      <c r="C49" s="4"/>
    </row>
    <row r="50" spans="1:3" ht="15.75" customHeight="1">
      <c r="A50" s="4"/>
      <c r="B50" s="4"/>
      <c r="C50" s="4"/>
    </row>
    <row r="51" spans="1:3" ht="1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topLeftCell="A34">
      <selection activeCell="B6" sqref="B6"/>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20</v>
      </c>
      <c r="G5" s="23"/>
      <c r="H5" s="23"/>
      <c r="I5" s="23"/>
    </row>
    <row r="6" spans="1:9" s="22" customFormat="1" ht="38.25" customHeight="1">
      <c r="A6" s="26" t="s">
        <v>38</v>
      </c>
      <c r="B6" s="65" t="s">
        <v>214</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1.25" customHeight="1" thickTop="1">
      <c r="A10" s="124" t="s">
        <v>385</v>
      </c>
      <c r="B10" s="125"/>
      <c r="C10" s="125"/>
      <c r="D10" s="126"/>
    </row>
    <row r="11" spans="1:4" ht="30" customHeight="1" thickBot="1">
      <c r="A11" s="107" t="s">
        <v>18</v>
      </c>
      <c r="B11" s="108"/>
      <c r="C11" s="109" t="s">
        <v>48</v>
      </c>
      <c r="D11" s="109"/>
    </row>
    <row r="12" spans="1:4" ht="98.25" customHeight="1" thickTop="1">
      <c r="A12" s="113" t="s">
        <v>296</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56" t="s">
        <v>1</v>
      </c>
      <c r="B16" s="56" t="s">
        <v>8</v>
      </c>
      <c r="C16" s="36" t="s">
        <v>11</v>
      </c>
      <c r="D16" s="37"/>
    </row>
    <row r="17" spans="1:5" ht="105.75" customHeight="1" thickTop="1">
      <c r="A17" s="55" t="s">
        <v>271</v>
      </c>
      <c r="B17" s="85" t="s">
        <v>272</v>
      </c>
      <c r="C17" s="9" t="s">
        <v>273</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Rolli kirjeldus; tegevuse elluviija; partnerid</v>
      </c>
    </row>
    <row r="21" spans="1:9" ht="44.25" customHeight="1" thickTop="1">
      <c r="A21" s="117" t="s">
        <v>274</v>
      </c>
      <c r="B21" s="118"/>
      <c r="C21" s="118"/>
      <c r="D21" s="119"/>
      <c r="E21" s="43"/>
      <c r="F21" s="7"/>
      <c r="I21" s="7"/>
    </row>
    <row r="22" spans="1:9" ht="16.5" customHeight="1">
      <c r="A22" s="120" t="s">
        <v>49</v>
      </c>
      <c r="B22" s="121"/>
      <c r="C22" s="121"/>
      <c r="D22" s="122"/>
      <c r="E22" s="43"/>
      <c r="F22" s="7"/>
      <c r="I22" s="7"/>
    </row>
    <row r="23" spans="1:6" ht="36" customHeight="1" thickBot="1">
      <c r="A23" s="61" t="s">
        <v>31</v>
      </c>
      <c r="B23" s="61" t="s">
        <v>22</v>
      </c>
      <c r="C23" s="61" t="s">
        <v>30</v>
      </c>
      <c r="D23" s="61" t="s">
        <v>19</v>
      </c>
      <c r="E23" s="43"/>
      <c r="F23" s="7"/>
    </row>
    <row r="24" spans="1:6" ht="33" customHeight="1" thickTop="1">
      <c r="A24" s="1" t="s">
        <v>275</v>
      </c>
      <c r="B24" s="63" t="s">
        <v>59</v>
      </c>
      <c r="C24" s="63" t="s">
        <v>51</v>
      </c>
      <c r="D24" s="63"/>
      <c r="E24" s="46" t="str">
        <f>A24&amp;"; "&amp;A25&amp;"; "&amp;A26&amp;"; "&amp;A27</f>
        <v xml:space="preserve">MTÜ Peipsi Kalanduspiirkonna Arendajate Kogu; Kalandusettevõtjad; ; </v>
      </c>
      <c r="F24" s="7"/>
    </row>
    <row r="25" spans="1:6" ht="30" customHeight="1">
      <c r="A25" s="3" t="s">
        <v>276</v>
      </c>
      <c r="B25" s="4" t="s">
        <v>82</v>
      </c>
      <c r="C25" s="63" t="s">
        <v>51</v>
      </c>
      <c r="D25" s="4"/>
      <c r="E25" s="47"/>
      <c r="F25" s="7"/>
    </row>
    <row r="26" spans="1:5" ht="30" customHeight="1">
      <c r="A26" s="3"/>
      <c r="B26" s="4"/>
      <c r="C26" s="63"/>
      <c r="D26" s="4"/>
      <c r="E26" s="7"/>
    </row>
    <row r="27" spans="1:5" ht="30" customHeight="1">
      <c r="A27" s="4"/>
      <c r="B27" s="4"/>
      <c r="C27" s="63"/>
      <c r="D27" s="4"/>
      <c r="E27" s="7"/>
    </row>
    <row r="28" spans="1:4" ht="23.25" customHeight="1">
      <c r="A28" s="7"/>
      <c r="B28" s="40" t="s">
        <v>41</v>
      </c>
      <c r="C28" s="12" t="s">
        <v>51</v>
      </c>
      <c r="D28" s="7"/>
    </row>
    <row r="29" spans="2:3" ht="15" customHeight="1">
      <c r="B29" s="7"/>
      <c r="C29" s="7"/>
    </row>
    <row r="30" spans="1:2" ht="15">
      <c r="A30" s="110" t="s">
        <v>2</v>
      </c>
      <c r="B30" s="110"/>
    </row>
    <row r="31" spans="1:3" ht="15.75" thickBot="1">
      <c r="A31" s="61" t="s">
        <v>3</v>
      </c>
      <c r="B31" s="61" t="s">
        <v>4</v>
      </c>
      <c r="C31" s="62" t="s">
        <v>45</v>
      </c>
    </row>
    <row r="32" spans="1:3" ht="30.75" thickTop="1">
      <c r="A32" s="63" t="s">
        <v>60</v>
      </c>
      <c r="B32" s="63"/>
      <c r="C32" s="63" t="s">
        <v>112</v>
      </c>
    </row>
    <row r="33" spans="1:3" ht="29.25" customHeight="1">
      <c r="A33" s="4"/>
      <c r="B33" s="4"/>
      <c r="C33" s="4"/>
    </row>
    <row r="34" spans="1:3" ht="24.75" customHeight="1">
      <c r="A34" s="4"/>
      <c r="B34" s="4"/>
      <c r="C34" s="4"/>
    </row>
    <row r="35" spans="1:3" ht="27.75" customHeight="1" thickBot="1">
      <c r="A35" s="4"/>
      <c r="B35" s="4"/>
      <c r="C35" s="8"/>
    </row>
    <row r="36" spans="1:3" ht="15.75" thickBot="1">
      <c r="A36" s="7"/>
      <c r="B36" s="41" t="s">
        <v>5</v>
      </c>
      <c r="C36" s="35" t="s">
        <v>112</v>
      </c>
    </row>
    <row r="38" ht="15">
      <c r="A38" s="2" t="s">
        <v>32</v>
      </c>
    </row>
    <row r="39" spans="1:6" ht="30.75" thickBot="1">
      <c r="A39" s="62" t="s">
        <v>42</v>
      </c>
      <c r="B39" s="62" t="s">
        <v>43</v>
      </c>
      <c r="C39" s="61" t="s">
        <v>23</v>
      </c>
      <c r="D39" s="61" t="s">
        <v>33</v>
      </c>
      <c r="E39" s="34" t="str">
        <f>A40&amp;"; "&amp;A41&amp;"; "&amp;A42&amp;"; "&amp;A43</f>
        <v xml:space="preserve">Euroopa Merendus- ja Kalandusfond; ; ; </v>
      </c>
      <c r="F39" s="34" t="str">
        <f>B40&amp;"; "&amp;B41&amp;"; "&amp;B42&amp;"; "&amp;B43</f>
        <v xml:space="preserve">; ; ; </v>
      </c>
    </row>
    <row r="40" spans="1:6" ht="29.25" customHeight="1" thickTop="1">
      <c r="A40" s="63" t="s">
        <v>277</v>
      </c>
      <c r="B40" s="63"/>
      <c r="C40" s="6" t="s">
        <v>112</v>
      </c>
      <c r="D40" s="63"/>
      <c r="E40" s="46" t="str">
        <f>A40&amp;"; "&amp;A41&amp;"; "&amp;A42&amp;"; "&amp;A43</f>
        <v xml:space="preserve">Euroopa Merendus- ja Kalandusfond; ; ; </v>
      </c>
      <c r="F40" s="46" t="str">
        <f>B40&amp;"; "&amp;B41&amp;"; "&amp;B42&amp;"; "&amp;B43</f>
        <v xml:space="preserve">; ; ; </v>
      </c>
    </row>
    <row r="41" spans="1:4" ht="33.75" customHeight="1">
      <c r="A41" s="4"/>
      <c r="B41" s="4"/>
      <c r="C41" s="6"/>
      <c r="D41" s="4"/>
    </row>
    <row r="42" spans="1:4" ht="31.5" customHeight="1">
      <c r="A42" s="4"/>
      <c r="B42" s="4"/>
      <c r="C42" s="4"/>
      <c r="D42" s="4"/>
    </row>
    <row r="43" spans="1:4" ht="31.5" customHeight="1">
      <c r="A43" s="4"/>
      <c r="B43" s="4"/>
      <c r="C43" s="4"/>
      <c r="D43" s="4"/>
    </row>
    <row r="45" spans="1:2" ht="14.25" customHeight="1">
      <c r="A45" s="111" t="s">
        <v>25</v>
      </c>
      <c r="B45" s="112"/>
    </row>
    <row r="46" spans="1:3" ht="33.75" customHeight="1" thickBot="1">
      <c r="A46" s="61" t="s">
        <v>6</v>
      </c>
      <c r="B46" s="61" t="s">
        <v>9</v>
      </c>
      <c r="C46" s="61" t="s">
        <v>10</v>
      </c>
    </row>
    <row r="47" spans="1:3" ht="33.75" customHeight="1" thickTop="1">
      <c r="A47" s="63" t="s">
        <v>27</v>
      </c>
      <c r="B47" s="63" t="s">
        <v>304</v>
      </c>
      <c r="C47" s="63" t="s">
        <v>304</v>
      </c>
    </row>
    <row r="48" spans="1:3" ht="33.75" customHeight="1">
      <c r="A48" s="4"/>
      <c r="B48" s="4"/>
      <c r="C48" s="4"/>
    </row>
    <row r="49" spans="1:3" ht="33.75" customHeight="1">
      <c r="A49" s="4"/>
      <c r="B49" s="4"/>
      <c r="C49" s="4"/>
    </row>
    <row r="50" spans="1:3" ht="15.75" customHeight="1">
      <c r="A50" s="4"/>
      <c r="B50" s="4"/>
      <c r="C50" s="4"/>
    </row>
    <row r="51" spans="1:3" ht="1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topLeftCell="A1">
      <selection activeCell="C11" sqref="C11:D11"/>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48"/>
      <c r="H3" s="48"/>
      <c r="I3" s="48"/>
    </row>
    <row r="4" spans="1:9" s="22" customFormat="1" ht="27.75" customHeight="1">
      <c r="A4" s="24" t="s">
        <v>52</v>
      </c>
      <c r="G4" s="23"/>
      <c r="H4" s="23"/>
      <c r="I4" s="23"/>
    </row>
    <row r="5" spans="1:9" s="22" customFormat="1" ht="27.75" customHeight="1">
      <c r="A5" s="19" t="s">
        <v>37</v>
      </c>
      <c r="B5" s="25" t="str">
        <f ca="1">MID(CELL("filename",A3),FIND("]",CELL("filename",A3))+1,256)</f>
        <v>21</v>
      </c>
      <c r="G5" s="23"/>
      <c r="H5" s="23"/>
      <c r="I5" s="23"/>
    </row>
    <row r="6" spans="1:9" s="22" customFormat="1" ht="45.75" customHeight="1">
      <c r="A6" s="26" t="s">
        <v>38</v>
      </c>
      <c r="B6" s="55" t="s">
        <v>310</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2" customHeight="1" thickTop="1">
      <c r="A10" s="130" t="s">
        <v>92</v>
      </c>
      <c r="B10" s="131"/>
      <c r="C10" s="131"/>
      <c r="D10" s="132"/>
    </row>
    <row r="11" spans="1:4" ht="30" customHeight="1" thickBot="1">
      <c r="A11" s="107" t="s">
        <v>18</v>
      </c>
      <c r="B11" s="108"/>
      <c r="C11" s="109" t="s">
        <v>48</v>
      </c>
      <c r="D11" s="109"/>
    </row>
    <row r="12" spans="1:4" ht="78.75" customHeight="1" thickTop="1">
      <c r="A12" s="113" t="s">
        <v>100</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c r="A16" s="56" t="s">
        <v>1</v>
      </c>
      <c r="B16" s="56" t="s">
        <v>8</v>
      </c>
      <c r="C16" s="58" t="s">
        <v>11</v>
      </c>
      <c r="D16" s="37"/>
    </row>
    <row r="17" spans="1:5" ht="105.75" customHeight="1">
      <c r="A17" s="55" t="s">
        <v>93</v>
      </c>
      <c r="B17" s="55" t="s">
        <v>94</v>
      </c>
      <c r="C17" s="59" t="s">
        <v>95</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xml:space="preserve">; Rolli kirjeldus; tegevuse elluviija; </v>
      </c>
    </row>
    <row r="21" spans="1:9" ht="30" customHeight="1" thickTop="1">
      <c r="A21" s="133" t="s">
        <v>96</v>
      </c>
      <c r="B21" s="134"/>
      <c r="C21" s="134"/>
      <c r="D21" s="135"/>
      <c r="E21" s="43"/>
      <c r="F21" s="7"/>
      <c r="I21" s="7"/>
    </row>
    <row r="22" spans="1:9" ht="16.5" customHeight="1">
      <c r="A22" s="120" t="s">
        <v>49</v>
      </c>
      <c r="B22" s="121"/>
      <c r="C22" s="121"/>
      <c r="D22" s="122"/>
      <c r="E22" s="43"/>
      <c r="F22" s="7"/>
      <c r="I22" s="7"/>
    </row>
    <row r="23" spans="1:6" ht="36" customHeight="1" thickBot="1">
      <c r="A23" s="49" t="s">
        <v>31</v>
      </c>
      <c r="B23" s="49" t="s">
        <v>22</v>
      </c>
      <c r="C23" s="49" t="s">
        <v>30</v>
      </c>
      <c r="D23" s="49" t="s">
        <v>19</v>
      </c>
      <c r="E23" s="43"/>
      <c r="F23" s="7"/>
    </row>
    <row r="24" spans="1:6" ht="30.75" thickTop="1">
      <c r="A24" s="51" t="s">
        <v>58</v>
      </c>
      <c r="B24" s="51" t="s">
        <v>59</v>
      </c>
      <c r="C24" s="51" t="s">
        <v>51</v>
      </c>
      <c r="D24" s="51"/>
      <c r="E24" s="46" t="str">
        <f>A24&amp;"; "&amp;A25&amp;"; "&amp;A26&amp;"; "&amp;A27</f>
        <v xml:space="preserve">Luua Metsanduskool; ; ; </v>
      </c>
      <c r="F24" s="7"/>
    </row>
    <row r="25" spans="1:6" ht="30" customHeight="1">
      <c r="A25" s="3"/>
      <c r="B25" s="4"/>
      <c r="C25" s="51"/>
      <c r="D25" s="4"/>
      <c r="E25" s="47"/>
      <c r="F25" s="7"/>
    </row>
    <row r="26" spans="1:5" ht="30" customHeight="1">
      <c r="A26" s="3"/>
      <c r="B26" s="4"/>
      <c r="C26" s="51"/>
      <c r="D26" s="4"/>
      <c r="E26" s="7"/>
    </row>
    <row r="27" spans="1:5" ht="30" customHeight="1">
      <c r="A27" s="4"/>
      <c r="B27" s="4"/>
      <c r="C27" s="4"/>
      <c r="D27" s="4"/>
      <c r="E27" s="7"/>
    </row>
    <row r="28" spans="1:4" ht="23.25" customHeight="1">
      <c r="A28" s="7"/>
      <c r="B28" s="40" t="s">
        <v>41</v>
      </c>
      <c r="C28" s="51" t="s">
        <v>51</v>
      </c>
      <c r="D28" s="7"/>
    </row>
    <row r="29" spans="2:3" ht="15" customHeight="1">
      <c r="B29" s="7"/>
      <c r="C29" s="7"/>
    </row>
    <row r="30" spans="1:2" ht="15">
      <c r="A30" s="110" t="s">
        <v>2</v>
      </c>
      <c r="B30" s="110"/>
    </row>
    <row r="31" spans="1:3" ht="15.75" thickBot="1">
      <c r="A31" s="49" t="s">
        <v>3</v>
      </c>
      <c r="B31" s="49" t="s">
        <v>4</v>
      </c>
      <c r="C31" s="50" t="s">
        <v>45</v>
      </c>
    </row>
    <row r="32" spans="1:3" ht="21.75" customHeight="1" thickTop="1">
      <c r="A32" s="51" t="s">
        <v>97</v>
      </c>
      <c r="B32" s="51"/>
      <c r="C32" s="51">
        <v>20000</v>
      </c>
    </row>
    <row r="33" spans="1:3" ht="29.25" customHeight="1">
      <c r="A33" s="4"/>
      <c r="B33" s="4"/>
      <c r="C33" s="4"/>
    </row>
    <row r="34" spans="1:3" ht="24.75" customHeight="1">
      <c r="A34" s="4"/>
      <c r="B34" s="4"/>
      <c r="C34" s="4"/>
    </row>
    <row r="35" spans="1:3" ht="27.75" customHeight="1" thickBot="1">
      <c r="A35" s="4"/>
      <c r="B35" s="4"/>
      <c r="C35" s="8"/>
    </row>
    <row r="36" spans="1:3" ht="15.75" thickBot="1">
      <c r="A36" s="7"/>
      <c r="B36" s="41" t="s">
        <v>5</v>
      </c>
      <c r="C36" s="35">
        <f>SUM(C32:C35)</f>
        <v>20000</v>
      </c>
    </row>
    <row r="38" ht="15">
      <c r="A38" s="2" t="s">
        <v>32</v>
      </c>
    </row>
    <row r="39" spans="1:6" ht="30.75" thickBot="1">
      <c r="A39" s="50" t="s">
        <v>42</v>
      </c>
      <c r="B39" s="50" t="s">
        <v>43</v>
      </c>
      <c r="C39" s="49" t="s">
        <v>23</v>
      </c>
      <c r="D39" s="49" t="s">
        <v>33</v>
      </c>
      <c r="E39" s="34" t="str">
        <f>A40&amp;"; "&amp;A41&amp;"; "&amp;A42&amp;"; "&amp;A43</f>
        <v xml:space="preserve">Archimedes; ; ; </v>
      </c>
      <c r="F39" s="34" t="str">
        <f>B40&amp;"; "&amp;B41&amp;"; "&amp;B42&amp;"; "&amp;B43</f>
        <v xml:space="preserve">ERASMUS+; ; ; </v>
      </c>
    </row>
    <row r="40" spans="1:6" ht="29.25" customHeight="1" thickTop="1">
      <c r="A40" s="51" t="s">
        <v>298</v>
      </c>
      <c r="B40" s="51" t="s">
        <v>73</v>
      </c>
      <c r="C40" s="6">
        <v>20000</v>
      </c>
      <c r="D40" s="4" t="s">
        <v>74</v>
      </c>
      <c r="E40" s="46" t="str">
        <f>A40&amp;"; "&amp;A41&amp;"; "&amp;A42&amp;"; "&amp;A43</f>
        <v xml:space="preserve">Archimedes; ; ; </v>
      </c>
      <c r="F40" s="46" t="str">
        <f>B40&amp;"; "&amp;B41&amp;"; "&amp;B42&amp;"; "&amp;B43</f>
        <v xml:space="preserve">ERASMUS+; ; ; </v>
      </c>
    </row>
    <row r="41" spans="1:4" ht="33.75" customHeight="1">
      <c r="A41" s="4"/>
      <c r="B41" s="4"/>
      <c r="C41" s="4"/>
      <c r="D41" s="4"/>
    </row>
    <row r="42" spans="1:4" ht="31.5" customHeight="1">
      <c r="A42" s="4"/>
      <c r="B42" s="4"/>
      <c r="C42" s="4"/>
      <c r="D42" s="4"/>
    </row>
    <row r="43" spans="1:4" ht="31.5" customHeight="1">
      <c r="A43" s="4"/>
      <c r="B43" s="4"/>
      <c r="C43" s="4"/>
      <c r="D43" s="4"/>
    </row>
    <row r="45" spans="1:2" ht="14.25" customHeight="1">
      <c r="A45" s="111" t="s">
        <v>25</v>
      </c>
      <c r="B45" s="112"/>
    </row>
    <row r="46" spans="1:3" ht="33.75" customHeight="1" thickBot="1">
      <c r="A46" s="49" t="s">
        <v>6</v>
      </c>
      <c r="B46" s="49" t="s">
        <v>9</v>
      </c>
      <c r="C46" s="49" t="s">
        <v>10</v>
      </c>
    </row>
    <row r="47" spans="1:3" ht="33.75" customHeight="1" thickTop="1">
      <c r="A47" s="51" t="s">
        <v>27</v>
      </c>
      <c r="B47" s="51" t="s">
        <v>24</v>
      </c>
      <c r="C47" s="51" t="s">
        <v>26</v>
      </c>
    </row>
    <row r="48" spans="1:3" ht="33.75" customHeight="1">
      <c r="A48" s="4"/>
      <c r="B48" s="4"/>
      <c r="C48" s="4"/>
    </row>
    <row r="49" spans="1:3" ht="33.75" customHeight="1">
      <c r="A49" s="4"/>
      <c r="B49" s="4"/>
      <c r="C49" s="4"/>
    </row>
    <row r="50" spans="1:3" ht="15.75" customHeight="1">
      <c r="A50" s="4"/>
      <c r="B50" s="4"/>
      <c r="C50" s="4"/>
    </row>
    <row r="51" spans="1:3" ht="1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topLeftCell="A36">
      <selection activeCell="E49" sqref="E49"/>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t="str">
        <f>'[1]KOOND'!A1</f>
        <v>Lisa 1 - PIIRKONNA TÖÖHÕIVE JA ETTEVÕTLIKKUSE EDENDAMISE KAVA vorm</v>
      </c>
      <c r="B1" s="21"/>
      <c r="C1" s="21"/>
    </row>
    <row r="2" spans="1:9" ht="27" customHeight="1">
      <c r="A2" s="17" t="s">
        <v>28</v>
      </c>
      <c r="G2" s="100"/>
      <c r="H2" s="100"/>
      <c r="I2" s="100"/>
    </row>
    <row r="3" spans="1:9" ht="17.25" customHeight="1">
      <c r="A3" s="17" t="s">
        <v>29</v>
      </c>
      <c r="G3" s="89"/>
      <c r="H3" s="89"/>
      <c r="I3" s="89"/>
    </row>
    <row r="4" spans="1:9" s="22" customFormat="1" ht="27.75" customHeight="1">
      <c r="A4" s="24" t="s">
        <v>52</v>
      </c>
      <c r="G4" s="23"/>
      <c r="H4" s="23"/>
      <c r="I4" s="23"/>
    </row>
    <row r="5" spans="1:9" s="22" customFormat="1" ht="27.75" customHeight="1">
      <c r="A5" s="19" t="s">
        <v>37</v>
      </c>
      <c r="B5" s="25" t="str">
        <f ca="1">MID(CELL("filename",A3),FIND("]",CELL("filename",A3))+1,256)</f>
        <v>2</v>
      </c>
      <c r="G5" s="23"/>
      <c r="H5" s="23"/>
      <c r="I5" s="23"/>
    </row>
    <row r="6" spans="1:9" s="22" customFormat="1" ht="53.25" customHeight="1">
      <c r="A6" s="26" t="s">
        <v>38</v>
      </c>
      <c r="B6" s="65" t="s">
        <v>326</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53.25" customHeight="1" thickTop="1">
      <c r="A10" s="104" t="s">
        <v>328</v>
      </c>
      <c r="B10" s="105"/>
      <c r="C10" s="105"/>
      <c r="D10" s="106"/>
    </row>
    <row r="11" spans="1:4" ht="30" customHeight="1" thickBot="1">
      <c r="A11" s="107" t="s">
        <v>18</v>
      </c>
      <c r="B11" s="108"/>
      <c r="C11" s="109" t="s">
        <v>48</v>
      </c>
      <c r="D11" s="109"/>
    </row>
    <row r="12" spans="1:4" ht="126.75" customHeight="1" thickTop="1">
      <c r="A12" s="113" t="s">
        <v>329</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92" t="s">
        <v>1</v>
      </c>
      <c r="B16" s="92" t="s">
        <v>8</v>
      </c>
      <c r="C16" s="36" t="s">
        <v>11</v>
      </c>
      <c r="D16" s="37"/>
    </row>
    <row r="17" spans="1:5" ht="344.25" customHeight="1" thickTop="1">
      <c r="A17" s="9" t="s">
        <v>330</v>
      </c>
      <c r="B17" s="9" t="s">
        <v>331</v>
      </c>
      <c r="C17" s="9" t="s">
        <v>332</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e">
        <f>B21&amp;"; "&amp;B23&amp;"; "&amp;B24&amp;"; "&amp;#REF!</f>
        <v>#REF!</v>
      </c>
    </row>
    <row r="21" spans="1:9" ht="163.5" customHeight="1" thickTop="1">
      <c r="A21" s="117" t="s">
        <v>333</v>
      </c>
      <c r="B21" s="118"/>
      <c r="C21" s="118"/>
      <c r="D21" s="119"/>
      <c r="E21" s="43"/>
      <c r="F21" s="7"/>
      <c r="I21" s="7"/>
    </row>
    <row r="22" spans="1:9" ht="16.5" customHeight="1">
      <c r="A22" s="120" t="s">
        <v>49</v>
      </c>
      <c r="B22" s="121"/>
      <c r="C22" s="121"/>
      <c r="D22" s="122"/>
      <c r="E22" s="43"/>
      <c r="F22" s="7"/>
      <c r="I22" s="7"/>
    </row>
    <row r="23" spans="1:6" ht="36" customHeight="1" thickBot="1">
      <c r="A23" s="92" t="s">
        <v>31</v>
      </c>
      <c r="B23" s="56" t="s">
        <v>22</v>
      </c>
      <c r="C23" s="92" t="s">
        <v>30</v>
      </c>
      <c r="D23" s="92" t="s">
        <v>19</v>
      </c>
      <c r="E23" s="43"/>
      <c r="F23" s="7"/>
    </row>
    <row r="24" spans="1:6" ht="45.75" customHeight="1" thickTop="1">
      <c r="A24" s="3" t="s">
        <v>120</v>
      </c>
      <c r="B24" s="3" t="s">
        <v>121</v>
      </c>
      <c r="C24" s="12" t="s">
        <v>51</v>
      </c>
      <c r="D24" s="91"/>
      <c r="E24" s="46" t="str">
        <f>A24&amp;"; "&amp;25&amp;"; "&amp;A27&amp;"; "&amp;A28</f>
        <v>SA Jõgevamaa Arendus- ja Ettevõtluskeskus; 25; Jõgevamaa Omavalitsuste Liit; Jõgevamaa kohalikud omavalitsused</v>
      </c>
      <c r="F24" s="7"/>
    </row>
    <row r="25" spans="1:6" ht="30" customHeight="1">
      <c r="A25" s="3" t="s">
        <v>123</v>
      </c>
      <c r="B25" s="4" t="s">
        <v>334</v>
      </c>
      <c r="C25" s="12" t="s">
        <v>51</v>
      </c>
      <c r="D25" s="3" t="s">
        <v>136</v>
      </c>
      <c r="E25" s="47"/>
      <c r="F25" s="7"/>
    </row>
    <row r="26" spans="1:6" ht="60.75" customHeight="1">
      <c r="A26" s="3" t="s">
        <v>114</v>
      </c>
      <c r="B26" s="4" t="s">
        <v>335</v>
      </c>
      <c r="C26" s="12" t="s">
        <v>51</v>
      </c>
      <c r="D26" s="95" t="s">
        <v>336</v>
      </c>
      <c r="E26" s="47"/>
      <c r="F26" s="7"/>
    </row>
    <row r="27" spans="1:5" ht="45.75" customHeight="1">
      <c r="A27" s="3" t="s">
        <v>113</v>
      </c>
      <c r="B27" s="4" t="s">
        <v>337</v>
      </c>
      <c r="C27" s="12" t="s">
        <v>51</v>
      </c>
      <c r="D27" s="3"/>
      <c r="E27" s="7"/>
    </row>
    <row r="28" spans="1:5" ht="48.75" customHeight="1">
      <c r="A28" s="95" t="s">
        <v>247</v>
      </c>
      <c r="B28" s="4" t="s">
        <v>338</v>
      </c>
      <c r="C28" s="12" t="s">
        <v>51</v>
      </c>
      <c r="D28" s="95" t="s">
        <v>339</v>
      </c>
      <c r="E28" s="7"/>
    </row>
    <row r="29" spans="1:4" ht="23.25" customHeight="1">
      <c r="A29" s="7"/>
      <c r="B29" s="40" t="s">
        <v>41</v>
      </c>
      <c r="C29" s="12" t="s">
        <v>51</v>
      </c>
      <c r="D29" s="7"/>
    </row>
    <row r="30" spans="2:3" ht="15" customHeight="1">
      <c r="B30" s="7"/>
      <c r="C30" s="7"/>
    </row>
    <row r="31" spans="1:2" ht="15">
      <c r="A31" s="110" t="s">
        <v>2</v>
      </c>
      <c r="B31" s="110"/>
    </row>
    <row r="32" spans="1:3" ht="15.75" thickBot="1">
      <c r="A32" s="92" t="s">
        <v>3</v>
      </c>
      <c r="B32" s="92" t="s">
        <v>4</v>
      </c>
      <c r="C32" s="93" t="s">
        <v>45</v>
      </c>
    </row>
    <row r="33" spans="1:3" ht="15.75" thickTop="1">
      <c r="A33" s="90" t="s">
        <v>340</v>
      </c>
      <c r="B33" s="90" t="s">
        <v>51</v>
      </c>
      <c r="C33" s="90">
        <v>55000</v>
      </c>
    </row>
    <row r="34" spans="1:3" ht="29.25" customHeight="1">
      <c r="A34" s="77" t="s">
        <v>344</v>
      </c>
      <c r="B34" s="90" t="s">
        <v>135</v>
      </c>
      <c r="C34" s="90">
        <v>18000</v>
      </c>
    </row>
    <row r="35" spans="1:3" ht="29.25" customHeight="1">
      <c r="A35" s="90" t="s">
        <v>341</v>
      </c>
      <c r="B35" s="90" t="s">
        <v>134</v>
      </c>
      <c r="C35" s="90">
        <v>15000</v>
      </c>
    </row>
    <row r="36" spans="1:3" ht="36" customHeight="1">
      <c r="A36" s="68" t="s">
        <v>342</v>
      </c>
      <c r="B36" s="90" t="s">
        <v>134</v>
      </c>
      <c r="C36" s="68">
        <v>4000</v>
      </c>
    </row>
    <row r="37" spans="1:3" ht="36" customHeight="1">
      <c r="A37" s="68" t="s">
        <v>343</v>
      </c>
      <c r="B37" s="90" t="s">
        <v>134</v>
      </c>
      <c r="C37" s="68">
        <v>5000</v>
      </c>
    </row>
    <row r="38" spans="1:3" ht="27.75" customHeight="1" thickBot="1">
      <c r="A38" s="68" t="s">
        <v>129</v>
      </c>
      <c r="B38" s="68" t="s">
        <v>150</v>
      </c>
      <c r="C38" s="68">
        <v>7500</v>
      </c>
    </row>
    <row r="39" spans="1:3" ht="15.75" thickBot="1">
      <c r="A39" s="7"/>
      <c r="B39" s="41" t="s">
        <v>5</v>
      </c>
      <c r="C39" s="35">
        <f>SUM(C33:C38)</f>
        <v>104500</v>
      </c>
    </row>
    <row r="41" ht="15">
      <c r="A41" s="2" t="s">
        <v>32</v>
      </c>
    </row>
    <row r="42" spans="1:6" ht="45.75" thickBot="1">
      <c r="A42" s="93" t="s">
        <v>42</v>
      </c>
      <c r="B42" s="93" t="s">
        <v>43</v>
      </c>
      <c r="C42" s="92" t="s">
        <v>23</v>
      </c>
      <c r="D42" s="92" t="s">
        <v>33</v>
      </c>
      <c r="E42" s="34" t="str">
        <f>A43&amp;"; "&amp;A44&amp;"; "&amp;A45&amp;"; "&amp;A46</f>
        <v xml:space="preserve">Jõgevamaa Omavalitsuste Liit; EAS; ; </v>
      </c>
      <c r="F42" s="34" t="str">
        <f>B43&amp;"; "&amp;B44&amp;"; "&amp;B45&amp;"; "&amp;B46</f>
        <v xml:space="preserve">eelarve; PATEE tugiprogramm; ; </v>
      </c>
    </row>
    <row r="43" spans="1:6" ht="45.75" thickTop="1">
      <c r="A43" s="91" t="s">
        <v>113</v>
      </c>
      <c r="B43" s="91" t="s">
        <v>111</v>
      </c>
      <c r="C43" s="6">
        <v>22400</v>
      </c>
      <c r="D43" s="91"/>
      <c r="E43" s="46" t="str">
        <f>A43&amp;"; "&amp;A44&amp;"; "&amp;A45&amp;"; "&amp;A46</f>
        <v xml:space="preserve">Jõgevamaa Omavalitsuste Liit; EAS; ; </v>
      </c>
      <c r="F43" s="46" t="str">
        <f>B43&amp;"; "&amp;B44&amp;"; "&amp;B45&amp;"; "&amp;B46</f>
        <v xml:space="preserve">eelarve; PATEE tugiprogramm; ; </v>
      </c>
    </row>
    <row r="44" spans="1:4" ht="33.75" customHeight="1">
      <c r="A44" s="4" t="s">
        <v>132</v>
      </c>
      <c r="B44" s="4" t="s">
        <v>131</v>
      </c>
      <c r="C44" s="4">
        <v>117600</v>
      </c>
      <c r="D44" s="4" t="s">
        <v>133</v>
      </c>
    </row>
    <row r="45" spans="1:4" ht="31.5" customHeight="1">
      <c r="A45" s="4"/>
      <c r="B45" s="4"/>
      <c r="C45" s="4"/>
      <c r="D45" s="4"/>
    </row>
    <row r="46" spans="1:4" ht="31.5" customHeight="1">
      <c r="A46" s="4"/>
      <c r="B46" s="4"/>
      <c r="C46" s="4"/>
      <c r="D46" s="4"/>
    </row>
    <row r="48" spans="1:2" ht="14.25" customHeight="1">
      <c r="A48" s="111" t="s">
        <v>25</v>
      </c>
      <c r="B48" s="112"/>
    </row>
    <row r="49" spans="1:3" ht="43.5" customHeight="1" thickBot="1">
      <c r="A49" s="92" t="s">
        <v>6</v>
      </c>
      <c r="B49" s="92" t="s">
        <v>9</v>
      </c>
      <c r="C49" s="92" t="s">
        <v>10</v>
      </c>
    </row>
    <row r="50" spans="1:3" ht="33.75" customHeight="1" thickTop="1">
      <c r="A50" s="91" t="s">
        <v>27</v>
      </c>
      <c r="B50" s="3" t="s">
        <v>101</v>
      </c>
      <c r="C50" s="3" t="s">
        <v>101</v>
      </c>
    </row>
    <row r="51" spans="1:3" ht="27" customHeight="1">
      <c r="A51" s="4"/>
      <c r="B51" s="3" t="s">
        <v>302</v>
      </c>
      <c r="C51" s="3" t="s">
        <v>302</v>
      </c>
    </row>
    <row r="52" spans="1:3" ht="30.75" customHeight="1">
      <c r="A52" s="4"/>
      <c r="B52" s="3" t="s">
        <v>312</v>
      </c>
      <c r="C52" s="3" t="s">
        <v>312</v>
      </c>
    </row>
  </sheetData>
  <mergeCells count="14">
    <mergeCell ref="A31:B31"/>
    <mergeCell ref="A48:B48"/>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topLeftCell="A18">
      <selection activeCell="A21" sqref="A21:D21"/>
    </sheetView>
  </sheetViews>
  <sheetFormatPr defaultColWidth="9.140625" defaultRowHeight="15"/>
  <cols>
    <col min="1" max="1" width="36.28125" style="1" customWidth="1"/>
    <col min="2" max="2" width="41.5742187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t="str">
        <f>'[2]KOOND'!A1</f>
        <v>Lisa 1 - PIIRKONNA TÖÖHÕIVE JA ETTEVÕTLIKKUSE EDENDAMISE KAVA vorm</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3</v>
      </c>
      <c r="G5" s="23"/>
      <c r="H5" s="23"/>
      <c r="I5" s="23"/>
    </row>
    <row r="6" spans="1:9" s="22" customFormat="1" ht="37.5">
      <c r="A6" s="26" t="s">
        <v>38</v>
      </c>
      <c r="B6" s="65" t="s">
        <v>138</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56.25" customHeight="1" thickTop="1">
      <c r="A10" s="114" t="s">
        <v>139</v>
      </c>
      <c r="B10" s="114"/>
      <c r="C10" s="114"/>
      <c r="D10" s="114"/>
    </row>
    <row r="11" spans="1:4" ht="30" customHeight="1" thickBot="1">
      <c r="A11" s="107" t="s">
        <v>18</v>
      </c>
      <c r="B11" s="108"/>
      <c r="C11" s="109" t="s">
        <v>48</v>
      </c>
      <c r="D11" s="109"/>
    </row>
    <row r="12" spans="1:4" ht="279" customHeight="1" thickTop="1">
      <c r="A12" s="123" t="s">
        <v>152</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61" t="s">
        <v>1</v>
      </c>
      <c r="B16" s="61" t="s">
        <v>8</v>
      </c>
      <c r="C16" s="36" t="s">
        <v>11</v>
      </c>
      <c r="D16" s="37"/>
    </row>
    <row r="17" spans="1:5" ht="409.5" customHeight="1" thickTop="1">
      <c r="A17" s="69" t="s">
        <v>352</v>
      </c>
      <c r="B17" s="9" t="s">
        <v>353</v>
      </c>
      <c r="C17" s="70" t="s">
        <v>354</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Rolli kirjeldus; Tegevuste planeerija ja elluviija; Rahastaja, tegevusteks sisendi andja, kasusaaja</v>
      </c>
    </row>
    <row r="21" spans="1:9" ht="224.25" customHeight="1" thickTop="1">
      <c r="A21" s="117" t="s">
        <v>397</v>
      </c>
      <c r="B21" s="118"/>
      <c r="C21" s="118"/>
      <c r="D21" s="119"/>
      <c r="E21" s="43"/>
      <c r="F21" s="7"/>
      <c r="I21" s="7"/>
    </row>
    <row r="22" spans="1:9" ht="16.5" customHeight="1">
      <c r="A22" s="120" t="s">
        <v>49</v>
      </c>
      <c r="B22" s="121"/>
      <c r="C22" s="121"/>
      <c r="D22" s="122"/>
      <c r="E22" s="43"/>
      <c r="F22" s="7"/>
      <c r="I22" s="7"/>
    </row>
    <row r="23" spans="1:6" ht="36" customHeight="1" thickBot="1">
      <c r="A23" s="61" t="s">
        <v>31</v>
      </c>
      <c r="B23" s="61" t="s">
        <v>22</v>
      </c>
      <c r="C23" s="61" t="s">
        <v>30</v>
      </c>
      <c r="D23" s="61" t="s">
        <v>19</v>
      </c>
      <c r="E23" s="43"/>
      <c r="F23" s="7"/>
    </row>
    <row r="24" spans="1:6" ht="54" customHeight="1" thickTop="1">
      <c r="A24" s="91" t="s">
        <v>120</v>
      </c>
      <c r="B24" s="71" t="s">
        <v>153</v>
      </c>
      <c r="C24" s="91" t="s">
        <v>51</v>
      </c>
      <c r="D24" s="91" t="s">
        <v>154</v>
      </c>
      <c r="E24" s="46" t="str">
        <f>A24&amp;"; "&amp;A25&amp;"; "&amp;A33&amp;"; "&amp;A34</f>
        <v>SA Jõgevamaa Arendus- ja Ettevõtluskeskus; Jõgevamaa Omavalitsuste Liit; MTÜ Jõgevamaa Koostöökoda; SA Tartumaa Turism</v>
      </c>
      <c r="F24" s="7"/>
    </row>
    <row r="25" spans="1:6" ht="60">
      <c r="A25" s="3" t="s">
        <v>113</v>
      </c>
      <c r="B25" s="71" t="s">
        <v>155</v>
      </c>
      <c r="C25" s="91" t="s">
        <v>51</v>
      </c>
      <c r="D25" s="3" t="s">
        <v>355</v>
      </c>
      <c r="E25" s="7"/>
      <c r="F25" s="7"/>
    </row>
    <row r="26" spans="1:6" ht="90">
      <c r="A26" s="3" t="s">
        <v>156</v>
      </c>
      <c r="B26" s="71" t="s">
        <v>157</v>
      </c>
      <c r="C26" s="91" t="s">
        <v>51</v>
      </c>
      <c r="D26" s="3" t="s">
        <v>356</v>
      </c>
      <c r="E26" s="7"/>
      <c r="F26" s="7"/>
    </row>
    <row r="27" spans="1:6" ht="60">
      <c r="A27" s="3" t="s">
        <v>114</v>
      </c>
      <c r="B27" s="71" t="s">
        <v>157</v>
      </c>
      <c r="C27" s="91" t="s">
        <v>51</v>
      </c>
      <c r="D27" s="3" t="s">
        <v>357</v>
      </c>
      <c r="E27" s="7"/>
      <c r="F27" s="7"/>
    </row>
    <row r="28" spans="1:6" ht="60">
      <c r="A28" s="3" t="s">
        <v>358</v>
      </c>
      <c r="B28" s="71" t="s">
        <v>157</v>
      </c>
      <c r="C28" s="91" t="s">
        <v>51</v>
      </c>
      <c r="D28" s="3" t="s">
        <v>359</v>
      </c>
      <c r="E28" s="7"/>
      <c r="F28" s="7"/>
    </row>
    <row r="29" spans="1:6" ht="45">
      <c r="A29" s="3" t="s">
        <v>158</v>
      </c>
      <c r="B29" s="71" t="s">
        <v>159</v>
      </c>
      <c r="C29" s="91" t="s">
        <v>51</v>
      </c>
      <c r="D29" s="3" t="s">
        <v>360</v>
      </c>
      <c r="E29" s="7"/>
      <c r="F29" s="7"/>
    </row>
    <row r="30" spans="1:6" ht="30">
      <c r="A30" s="3" t="s">
        <v>160</v>
      </c>
      <c r="B30" s="71" t="s">
        <v>159</v>
      </c>
      <c r="C30" s="91" t="s">
        <v>51</v>
      </c>
      <c r="D30" s="3" t="s">
        <v>361</v>
      </c>
      <c r="E30" s="7"/>
      <c r="F30" s="7"/>
    </row>
    <row r="31" spans="1:6" ht="30">
      <c r="A31" s="3" t="s">
        <v>58</v>
      </c>
      <c r="B31" s="71" t="s">
        <v>159</v>
      </c>
      <c r="C31" s="91" t="s">
        <v>51</v>
      </c>
      <c r="D31" s="3" t="s">
        <v>362</v>
      </c>
      <c r="E31" s="7"/>
      <c r="F31" s="7"/>
    </row>
    <row r="32" spans="1:6" ht="30">
      <c r="A32" s="3" t="s">
        <v>363</v>
      </c>
      <c r="B32" s="71" t="s">
        <v>159</v>
      </c>
      <c r="C32" s="91" t="s">
        <v>51</v>
      </c>
      <c r="D32" s="3" t="s">
        <v>364</v>
      </c>
      <c r="E32" s="7"/>
      <c r="F32" s="7"/>
    </row>
    <row r="33" spans="1:6" ht="60">
      <c r="A33" s="3" t="s">
        <v>161</v>
      </c>
      <c r="B33" s="71" t="s">
        <v>159</v>
      </c>
      <c r="C33" s="91" t="s">
        <v>51</v>
      </c>
      <c r="D33" s="3" t="s">
        <v>365</v>
      </c>
      <c r="E33" s="7"/>
      <c r="F33" s="7"/>
    </row>
    <row r="34" spans="1:5" ht="45">
      <c r="A34" s="3" t="s">
        <v>366</v>
      </c>
      <c r="B34" s="71" t="s">
        <v>159</v>
      </c>
      <c r="C34" s="3" t="s">
        <v>51</v>
      </c>
      <c r="D34" s="3" t="s">
        <v>367</v>
      </c>
      <c r="E34" s="7"/>
    </row>
    <row r="35" spans="1:5" ht="45">
      <c r="A35" s="3" t="s">
        <v>368</v>
      </c>
      <c r="B35" s="71" t="s">
        <v>159</v>
      </c>
      <c r="C35" s="3" t="s">
        <v>51</v>
      </c>
      <c r="D35" s="3" t="s">
        <v>367</v>
      </c>
      <c r="E35" s="7"/>
    </row>
    <row r="36" spans="1:5" ht="15">
      <c r="A36" s="3"/>
      <c r="B36" s="71"/>
      <c r="C36" s="63"/>
      <c r="D36" s="4"/>
      <c r="E36" s="7"/>
    </row>
    <row r="37" spans="1:4" ht="23.25" customHeight="1">
      <c r="A37" s="7"/>
      <c r="B37" s="40" t="s">
        <v>41</v>
      </c>
      <c r="C37" s="63" t="s">
        <v>51</v>
      </c>
      <c r="D37" s="7"/>
    </row>
    <row r="38" spans="2:3" ht="15" customHeight="1">
      <c r="B38" s="7"/>
      <c r="C38" s="7"/>
    </row>
    <row r="39" spans="1:2" ht="15">
      <c r="A39" s="110" t="s">
        <v>2</v>
      </c>
      <c r="B39" s="110"/>
    </row>
    <row r="40" spans="1:3" ht="15.75" thickBot="1">
      <c r="A40" s="61" t="s">
        <v>3</v>
      </c>
      <c r="B40" s="61" t="s">
        <v>4</v>
      </c>
      <c r="C40" s="62" t="s">
        <v>45</v>
      </c>
    </row>
    <row r="41" spans="1:3" ht="15.75" thickTop="1">
      <c r="A41" s="72" t="s">
        <v>162</v>
      </c>
      <c r="B41" s="72" t="s">
        <v>163</v>
      </c>
      <c r="C41" s="63">
        <v>81000</v>
      </c>
    </row>
    <row r="42" spans="1:3" ht="30.75" customHeight="1">
      <c r="A42" s="73" t="s">
        <v>164</v>
      </c>
      <c r="B42" s="73" t="s">
        <v>191</v>
      </c>
      <c r="C42" s="4">
        <v>40000</v>
      </c>
    </row>
    <row r="43" spans="1:3" ht="30.75" customHeight="1">
      <c r="A43" s="73" t="s">
        <v>369</v>
      </c>
      <c r="B43" s="73" t="s">
        <v>370</v>
      </c>
      <c r="C43" s="4"/>
    </row>
    <row r="44" spans="1:3" ht="24.75" customHeight="1">
      <c r="A44" s="73" t="s">
        <v>165</v>
      </c>
      <c r="B44" s="73" t="s">
        <v>190</v>
      </c>
      <c r="C44" s="4">
        <f>3500*3</f>
        <v>10500</v>
      </c>
    </row>
    <row r="45" spans="1:3" ht="27.75" customHeight="1" thickBot="1">
      <c r="A45" s="73" t="s">
        <v>166</v>
      </c>
      <c r="B45" s="73" t="s">
        <v>163</v>
      </c>
      <c r="C45" s="8">
        <v>10000</v>
      </c>
    </row>
    <row r="46" spans="1:3" ht="15.75" thickBot="1">
      <c r="A46" s="7"/>
      <c r="B46" s="41" t="s">
        <v>5</v>
      </c>
      <c r="C46" s="35">
        <f>SUM(C41:C45)</f>
        <v>141500</v>
      </c>
    </row>
    <row r="48" ht="15">
      <c r="A48" s="2" t="s">
        <v>32</v>
      </c>
    </row>
    <row r="49" spans="1:6" ht="30.75" thickBot="1">
      <c r="A49" s="62" t="s">
        <v>42</v>
      </c>
      <c r="B49" s="62" t="s">
        <v>43</v>
      </c>
      <c r="C49" s="61" t="s">
        <v>23</v>
      </c>
      <c r="D49" s="61" t="s">
        <v>33</v>
      </c>
      <c r="E49" s="34" t="str">
        <f>A50&amp;"; "&amp;A51&amp;"; "&amp;A52&amp;"; "&amp;A53</f>
        <v xml:space="preserve">EAS; Jõgevamaa Omavalitsuste Liit; ; </v>
      </c>
      <c r="F49" s="34" t="str">
        <f>B50&amp;"; "&amp;B51&amp;"; "&amp;B52&amp;"; "&amp;B53</f>
        <v xml:space="preserve">PATEE tugiprogramm; eelarve; ; </v>
      </c>
    </row>
    <row r="50" spans="1:6" ht="30.75" thickTop="1">
      <c r="A50" s="3" t="s">
        <v>132</v>
      </c>
      <c r="B50" s="3" t="s">
        <v>131</v>
      </c>
      <c r="C50" s="63">
        <f>C46*0.84</f>
        <v>118860</v>
      </c>
      <c r="D50" s="4" t="s">
        <v>133</v>
      </c>
      <c r="E50" s="46" t="str">
        <f>A50&amp;"; "&amp;A51&amp;"; "&amp;A52&amp;"; "&amp;A53</f>
        <v xml:space="preserve">EAS; Jõgevamaa Omavalitsuste Liit; ; </v>
      </c>
      <c r="F50" s="46" t="str">
        <f>B50&amp;"; "&amp;B51&amp;"; "&amp;B52&amp;"; "&amp;B53</f>
        <v xml:space="preserve">PATEE tugiprogramm; eelarve; ; </v>
      </c>
    </row>
    <row r="51" spans="1:4" ht="28.5" customHeight="1">
      <c r="A51" s="3" t="s">
        <v>113</v>
      </c>
      <c r="B51" s="63" t="s">
        <v>111</v>
      </c>
      <c r="C51" s="63">
        <f>C46*0.16</f>
        <v>22640</v>
      </c>
      <c r="D51" s="4"/>
    </row>
    <row r="52" spans="1:4" ht="31.5" customHeight="1">
      <c r="A52" s="3"/>
      <c r="B52" s="3"/>
      <c r="C52" s="4"/>
      <c r="D52" s="4"/>
    </row>
    <row r="53" spans="1:4" ht="31.5" customHeight="1">
      <c r="A53" s="4"/>
      <c r="B53" s="4"/>
      <c r="C53" s="4"/>
      <c r="D53" s="4"/>
    </row>
    <row r="55" spans="1:2" ht="14.25" customHeight="1">
      <c r="A55" s="111" t="s">
        <v>25</v>
      </c>
      <c r="B55" s="112"/>
    </row>
    <row r="56" spans="1:3" ht="42" customHeight="1" thickBot="1">
      <c r="A56" s="61" t="s">
        <v>6</v>
      </c>
      <c r="B56" s="61" t="s">
        <v>9</v>
      </c>
      <c r="C56" s="61" t="s">
        <v>10</v>
      </c>
    </row>
    <row r="57" spans="1:3" ht="33.75" customHeight="1" thickTop="1">
      <c r="A57" s="63"/>
      <c r="B57" s="87" t="s">
        <v>241</v>
      </c>
      <c r="C57" s="87" t="s">
        <v>241</v>
      </c>
    </row>
    <row r="58" spans="1:3" ht="33.75" customHeight="1">
      <c r="A58" s="4"/>
      <c r="B58" s="88" t="s">
        <v>230</v>
      </c>
      <c r="C58" s="88" t="s">
        <v>230</v>
      </c>
    </row>
    <row r="59" spans="1:3" ht="33.75" customHeight="1">
      <c r="A59" s="4"/>
      <c r="B59" s="3" t="s">
        <v>300</v>
      </c>
      <c r="C59" s="3" t="s">
        <v>300</v>
      </c>
    </row>
    <row r="60" spans="1:3" ht="20.25" customHeight="1">
      <c r="A60" s="4"/>
      <c r="B60" s="3" t="s">
        <v>205</v>
      </c>
      <c r="C60" s="3" t="s">
        <v>205</v>
      </c>
    </row>
    <row r="61" spans="1:3" ht="24" customHeight="1">
      <c r="A61" s="4"/>
      <c r="B61" s="3" t="s">
        <v>304</v>
      </c>
      <c r="C61" s="3" t="s">
        <v>304</v>
      </c>
    </row>
    <row r="62" spans="1:3" ht="21.75" customHeight="1">
      <c r="A62" s="4"/>
      <c r="B62" s="3" t="s">
        <v>302</v>
      </c>
      <c r="C62" s="3" t="s">
        <v>302</v>
      </c>
    </row>
  </sheetData>
  <mergeCells count="14">
    <mergeCell ref="A39:B39"/>
    <mergeCell ref="A55:B55"/>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topLeftCell="A1">
      <selection activeCell="B54" sqref="B54"/>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t="str">
        <f>'[1]KOOND'!A1</f>
        <v>Lisa 1 - PIIRKONNA TÖÖHÕIVE JA ETTEVÕTLIKKUSE EDENDAMISE KAVA vorm</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4</v>
      </c>
      <c r="G5" s="23"/>
      <c r="H5" s="23"/>
      <c r="I5" s="23"/>
    </row>
    <row r="6" spans="1:9" s="22" customFormat="1" ht="35.25" customHeight="1">
      <c r="A6" s="26" t="s">
        <v>38</v>
      </c>
      <c r="B6" s="65" t="s">
        <v>304</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42.75" customHeight="1" thickTop="1">
      <c r="A10" s="124" t="s">
        <v>140</v>
      </c>
      <c r="B10" s="125"/>
      <c r="C10" s="125"/>
      <c r="D10" s="126"/>
    </row>
    <row r="11" spans="1:4" ht="30" customHeight="1" thickBot="1">
      <c r="A11" s="107" t="s">
        <v>18</v>
      </c>
      <c r="B11" s="108"/>
      <c r="C11" s="109" t="s">
        <v>48</v>
      </c>
      <c r="D11" s="109"/>
    </row>
    <row r="12" spans="1:4" ht="235.5" customHeight="1" thickTop="1">
      <c r="A12" s="127" t="s">
        <v>187</v>
      </c>
      <c r="B12" s="128"/>
      <c r="C12" s="114"/>
      <c r="D12" s="114"/>
    </row>
    <row r="13" ht="15">
      <c r="A13" s="44"/>
    </row>
    <row r="14" spans="1:6" ht="17.25" customHeight="1">
      <c r="A14" s="45" t="s">
        <v>21</v>
      </c>
      <c r="E14" s="39"/>
      <c r="F14" s="39"/>
    </row>
    <row r="15" spans="1:4" ht="75.75" customHeight="1">
      <c r="A15" s="115" t="s">
        <v>50</v>
      </c>
      <c r="B15" s="115"/>
      <c r="C15" s="115"/>
      <c r="D15" s="39"/>
    </row>
    <row r="16" spans="1:4" ht="33.75" customHeight="1" thickBot="1">
      <c r="A16" s="61" t="s">
        <v>1</v>
      </c>
      <c r="B16" s="61" t="s">
        <v>8</v>
      </c>
      <c r="C16" s="36" t="s">
        <v>11</v>
      </c>
      <c r="D16" s="37"/>
    </row>
    <row r="17" spans="1:5" ht="409.5" customHeight="1" thickTop="1">
      <c r="A17" s="69" t="s">
        <v>141</v>
      </c>
      <c r="B17" s="9" t="s">
        <v>142</v>
      </c>
      <c r="C17" s="9" t="s">
        <v>345</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Rolli kirjeldus; Tegevuste elluviija ja kaasrahastaja; koostööpartner</v>
      </c>
    </row>
    <row r="21" spans="1:9" ht="171" customHeight="1" thickTop="1">
      <c r="A21" s="117" t="s">
        <v>382</v>
      </c>
      <c r="B21" s="118"/>
      <c r="C21" s="118"/>
      <c r="D21" s="119"/>
      <c r="E21" s="43"/>
      <c r="F21" s="7"/>
      <c r="I21" s="7"/>
    </row>
    <row r="22" spans="1:9" ht="16.5" customHeight="1">
      <c r="A22" s="120" t="s">
        <v>49</v>
      </c>
      <c r="B22" s="121"/>
      <c r="C22" s="121"/>
      <c r="D22" s="122"/>
      <c r="E22" s="43"/>
      <c r="F22" s="7"/>
      <c r="I22" s="7"/>
    </row>
    <row r="23" spans="1:6" ht="36" customHeight="1" thickBot="1">
      <c r="A23" s="61" t="s">
        <v>31</v>
      </c>
      <c r="B23" s="56" t="s">
        <v>22</v>
      </c>
      <c r="C23" s="56" t="s">
        <v>30</v>
      </c>
      <c r="D23" s="61" t="s">
        <v>19</v>
      </c>
      <c r="E23" s="43"/>
      <c r="F23" s="7"/>
    </row>
    <row r="24" spans="1:6" ht="45.75" customHeight="1" thickTop="1">
      <c r="A24" s="3" t="s">
        <v>126</v>
      </c>
      <c r="B24" s="66" t="s">
        <v>143</v>
      </c>
      <c r="C24" s="12" t="s">
        <v>51</v>
      </c>
      <c r="D24" s="4" t="s">
        <v>147</v>
      </c>
      <c r="E24" s="46" t="str">
        <f>A24&amp;"; "&amp;A25&amp;"; "&amp;A28&amp;"; "&amp;A29</f>
        <v>Jõgevamaa Koostöökoda; Vooremaa Geopark, MTÜ Peipsimaa Turism; Eesti Taimekasvatuse Instituut; Jõgevamaa Arendus- ja Ettevõtluskeskus</v>
      </c>
      <c r="F24" s="7"/>
    </row>
    <row r="25" spans="1:6" ht="44.25" customHeight="1">
      <c r="A25" s="3" t="s">
        <v>348</v>
      </c>
      <c r="B25" s="67" t="s">
        <v>124</v>
      </c>
      <c r="C25" s="12" t="s">
        <v>51</v>
      </c>
      <c r="D25" s="4" t="s">
        <v>349</v>
      </c>
      <c r="E25" s="47"/>
      <c r="F25" s="7"/>
    </row>
    <row r="26" spans="1:6" ht="30" customHeight="1">
      <c r="A26" s="3" t="s">
        <v>114</v>
      </c>
      <c r="B26" s="67" t="s">
        <v>124</v>
      </c>
      <c r="C26" s="12" t="s">
        <v>51</v>
      </c>
      <c r="D26" s="4"/>
      <c r="E26" s="47"/>
      <c r="F26" s="7"/>
    </row>
    <row r="27" spans="1:6" ht="60.75" customHeight="1">
      <c r="A27" s="3" t="s">
        <v>144</v>
      </c>
      <c r="B27" s="67" t="s">
        <v>124</v>
      </c>
      <c r="C27" s="12" t="s">
        <v>51</v>
      </c>
      <c r="D27" s="4" t="s">
        <v>346</v>
      </c>
      <c r="E27" s="47"/>
      <c r="F27" s="7"/>
    </row>
    <row r="28" spans="1:5" ht="45.75" customHeight="1">
      <c r="A28" s="3" t="s">
        <v>145</v>
      </c>
      <c r="B28" s="67" t="s">
        <v>124</v>
      </c>
      <c r="C28" s="12" t="s">
        <v>51</v>
      </c>
      <c r="D28" s="4" t="s">
        <v>347</v>
      </c>
      <c r="E28" s="7"/>
    </row>
    <row r="29" spans="1:5" ht="51" customHeight="1">
      <c r="A29" s="3" t="s">
        <v>146</v>
      </c>
      <c r="B29" s="67" t="s">
        <v>350</v>
      </c>
      <c r="C29" s="12" t="s">
        <v>51</v>
      </c>
      <c r="D29" s="4" t="s">
        <v>351</v>
      </c>
      <c r="E29" s="7"/>
    </row>
    <row r="30" spans="1:4" ht="23.25" customHeight="1">
      <c r="A30" s="7"/>
      <c r="B30" s="40" t="s">
        <v>41</v>
      </c>
      <c r="C30" s="12" t="s">
        <v>51</v>
      </c>
      <c r="D30" s="7"/>
    </row>
    <row r="31" spans="2:3" ht="15" customHeight="1">
      <c r="B31" s="7"/>
      <c r="C31" s="7"/>
    </row>
    <row r="32" spans="1:2" ht="15">
      <c r="A32" s="110" t="s">
        <v>2</v>
      </c>
      <c r="B32" s="110"/>
    </row>
    <row r="33" spans="1:3" ht="15.75" thickBot="1">
      <c r="A33" s="61" t="s">
        <v>3</v>
      </c>
      <c r="B33" s="61" t="s">
        <v>4</v>
      </c>
      <c r="C33" s="62" t="s">
        <v>45</v>
      </c>
    </row>
    <row r="34" spans="1:3" ht="30.75" thickTop="1">
      <c r="A34" s="12" t="s">
        <v>148</v>
      </c>
      <c r="B34" s="64" t="s">
        <v>149</v>
      </c>
      <c r="C34" s="64">
        <v>81000</v>
      </c>
    </row>
    <row r="35" spans="1:3" ht="29.25" customHeight="1">
      <c r="A35" s="68" t="s">
        <v>151</v>
      </c>
      <c r="B35" s="68" t="s">
        <v>150</v>
      </c>
      <c r="C35" s="64">
        <v>10000</v>
      </c>
    </row>
    <row r="36" spans="1:3" ht="29.25" customHeight="1">
      <c r="A36" s="64"/>
      <c r="B36" s="64"/>
      <c r="C36" s="64"/>
    </row>
    <row r="37" spans="1:3" ht="36" customHeight="1">
      <c r="A37" s="68"/>
      <c r="B37" s="64"/>
      <c r="C37" s="68"/>
    </row>
    <row r="38" spans="1:3" ht="27.75" customHeight="1" thickBot="1">
      <c r="A38" s="68"/>
      <c r="B38" s="68"/>
      <c r="C38" s="68"/>
    </row>
    <row r="39" spans="1:3" ht="15.75" thickBot="1">
      <c r="A39" s="7"/>
      <c r="B39" s="41" t="s">
        <v>5</v>
      </c>
      <c r="C39" s="35">
        <f>SUM(C34:C38)</f>
        <v>91000</v>
      </c>
    </row>
    <row r="41" ht="15">
      <c r="A41" s="2" t="s">
        <v>32</v>
      </c>
    </row>
    <row r="42" spans="1:6" ht="30.75" thickBot="1">
      <c r="A42" s="62" t="s">
        <v>42</v>
      </c>
      <c r="B42" s="62" t="s">
        <v>43</v>
      </c>
      <c r="C42" s="61" t="s">
        <v>23</v>
      </c>
      <c r="D42" s="61" t="s">
        <v>33</v>
      </c>
      <c r="E42" s="34" t="str">
        <f>A43&amp;"; "&amp;A44&amp;"; "&amp;A45&amp;"; "&amp;A46</f>
        <v xml:space="preserve">Jõgevamaa Koostöökoda; EAS; ; </v>
      </c>
      <c r="F42" s="34" t="str">
        <f>B43&amp;"; "&amp;B44&amp;"; "&amp;B45&amp;"; "&amp;B46</f>
        <v xml:space="preserve">eelarve; PATEE tugiprogramm; ; </v>
      </c>
    </row>
    <row r="43" spans="1:6" ht="30.75" thickTop="1">
      <c r="A43" s="63" t="s">
        <v>126</v>
      </c>
      <c r="B43" s="63" t="s">
        <v>111</v>
      </c>
      <c r="C43" s="6">
        <v>14560</v>
      </c>
      <c r="D43" s="63"/>
      <c r="E43" s="46" t="str">
        <f>A43&amp;"; "&amp;A44&amp;"; "&amp;A45&amp;"; "&amp;A46</f>
        <v xml:space="preserve">Jõgevamaa Koostöökoda; EAS; ; </v>
      </c>
      <c r="F43" s="46" t="str">
        <f>B43&amp;"; "&amp;B44&amp;"; "&amp;B45&amp;"; "&amp;B46</f>
        <v xml:space="preserve">eelarve; PATEE tugiprogramm; ; </v>
      </c>
    </row>
    <row r="44" spans="1:4" ht="33.75" customHeight="1">
      <c r="A44" s="4" t="s">
        <v>132</v>
      </c>
      <c r="B44" s="4" t="s">
        <v>131</v>
      </c>
      <c r="C44" s="4">
        <v>76440</v>
      </c>
      <c r="D44" s="4" t="s">
        <v>133</v>
      </c>
    </row>
    <row r="45" spans="1:4" ht="31.5" customHeight="1">
      <c r="A45" s="4"/>
      <c r="B45" s="4"/>
      <c r="C45" s="4"/>
      <c r="D45" s="4"/>
    </row>
    <row r="46" spans="1:4" ht="31.5" customHeight="1">
      <c r="A46" s="4"/>
      <c r="B46" s="4"/>
      <c r="C46" s="4"/>
      <c r="D46" s="4"/>
    </row>
    <row r="48" spans="1:2" ht="14.25" customHeight="1">
      <c r="A48" s="111" t="s">
        <v>25</v>
      </c>
      <c r="B48" s="112"/>
    </row>
    <row r="49" spans="1:3" ht="44.25" customHeight="1" thickBot="1">
      <c r="A49" s="61" t="s">
        <v>6</v>
      </c>
      <c r="B49" s="61" t="s">
        <v>9</v>
      </c>
      <c r="C49" s="61" t="s">
        <v>10</v>
      </c>
    </row>
    <row r="50" spans="1:3" ht="33.75" customHeight="1" thickTop="1">
      <c r="A50" s="63" t="s">
        <v>27</v>
      </c>
      <c r="B50" s="63" t="s">
        <v>241</v>
      </c>
      <c r="C50" s="63" t="s">
        <v>241</v>
      </c>
    </row>
    <row r="51" spans="1:3" ht="33.75" customHeight="1">
      <c r="A51" s="4"/>
      <c r="B51" s="4" t="s">
        <v>205</v>
      </c>
      <c r="C51" s="4" t="s">
        <v>205</v>
      </c>
    </row>
    <row r="52" spans="1:3" ht="33.75" customHeight="1">
      <c r="A52" s="4"/>
      <c r="B52" s="3" t="s">
        <v>302</v>
      </c>
      <c r="C52" s="3" t="s">
        <v>302</v>
      </c>
    </row>
    <row r="53" spans="1:3" ht="29.25" customHeight="1">
      <c r="A53" s="4"/>
      <c r="B53" s="3" t="s">
        <v>312</v>
      </c>
      <c r="C53" s="3" t="s">
        <v>312</v>
      </c>
    </row>
    <row r="54" spans="1:3" ht="29.25" customHeight="1">
      <c r="A54" s="4"/>
      <c r="B54" s="3" t="s">
        <v>138</v>
      </c>
      <c r="C54" s="3" t="s">
        <v>138</v>
      </c>
    </row>
    <row r="55" spans="1:3" ht="36" customHeight="1">
      <c r="A55" s="4"/>
      <c r="B55" s="3" t="s">
        <v>214</v>
      </c>
      <c r="C55" s="3" t="s">
        <v>214</v>
      </c>
    </row>
    <row r="56" spans="1:3" ht="30">
      <c r="A56" s="4"/>
      <c r="B56" s="3" t="s">
        <v>305</v>
      </c>
      <c r="C56" s="3" t="s">
        <v>305</v>
      </c>
    </row>
  </sheetData>
  <mergeCells count="14">
    <mergeCell ref="A32:B32"/>
    <mergeCell ref="A48:B48"/>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topLeftCell="A23">
      <selection activeCell="B31" sqref="B31"/>
    </sheetView>
  </sheetViews>
  <sheetFormatPr defaultColWidth="9.140625" defaultRowHeight="15"/>
  <cols>
    <col min="1" max="1" width="33.710937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t="str">
        <f>'[2]KOOND'!A1</f>
        <v>Lisa 1 - PIIRKONNA TÖÖHÕIVE JA ETTEVÕTLIKKUSE EDENDAMISE KAVA vorm</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5</v>
      </c>
      <c r="G5" s="23"/>
      <c r="H5" s="23"/>
      <c r="I5" s="23"/>
    </row>
    <row r="6" spans="1:9" s="22" customFormat="1" ht="39.75" customHeight="1">
      <c r="A6" s="26" t="s">
        <v>38</v>
      </c>
      <c r="B6" s="65" t="s">
        <v>167</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56.25" customHeight="1" thickTop="1">
      <c r="A10" s="124" t="s">
        <v>393</v>
      </c>
      <c r="B10" s="125"/>
      <c r="C10" s="125"/>
      <c r="D10" s="126"/>
    </row>
    <row r="11" spans="1:4" ht="30" customHeight="1" thickBot="1">
      <c r="A11" s="107" t="s">
        <v>18</v>
      </c>
      <c r="B11" s="108"/>
      <c r="C11" s="109" t="s">
        <v>48</v>
      </c>
      <c r="D11" s="109"/>
    </row>
    <row r="12" spans="1:4" ht="176.25" customHeight="1" thickTop="1">
      <c r="A12" s="123" t="s">
        <v>168</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61" t="s">
        <v>1</v>
      </c>
      <c r="B16" s="61" t="s">
        <v>8</v>
      </c>
      <c r="C16" s="36" t="s">
        <v>11</v>
      </c>
      <c r="D16" s="37"/>
    </row>
    <row r="17" spans="1:5" ht="390.75" customHeight="1" thickTop="1">
      <c r="A17" s="9" t="s">
        <v>188</v>
      </c>
      <c r="B17" s="9" t="s">
        <v>392</v>
      </c>
      <c r="C17" s="70" t="s">
        <v>394</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Rolli kirjeldus; Tegevuste koordineerija; Rahastaja, tegevusteks sisendi andja</v>
      </c>
    </row>
    <row r="21" spans="1:9" ht="209.25" customHeight="1" thickTop="1">
      <c r="A21" s="124" t="s">
        <v>375</v>
      </c>
      <c r="B21" s="125"/>
      <c r="C21" s="125"/>
      <c r="D21" s="126"/>
      <c r="E21" s="43"/>
      <c r="F21" s="7"/>
      <c r="I21" s="7"/>
    </row>
    <row r="22" spans="1:9" ht="16.5" customHeight="1">
      <c r="A22" s="120" t="s">
        <v>49</v>
      </c>
      <c r="B22" s="121"/>
      <c r="C22" s="121"/>
      <c r="D22" s="122"/>
      <c r="E22" s="43"/>
      <c r="F22" s="7"/>
      <c r="I22" s="7"/>
    </row>
    <row r="23" spans="1:6" ht="36" customHeight="1" thickBot="1">
      <c r="A23" s="61" t="s">
        <v>31</v>
      </c>
      <c r="B23" s="61" t="s">
        <v>22</v>
      </c>
      <c r="C23" s="61" t="s">
        <v>30</v>
      </c>
      <c r="D23" s="61" t="s">
        <v>19</v>
      </c>
      <c r="E23" s="43"/>
      <c r="F23" s="7"/>
    </row>
    <row r="24" spans="1:6" ht="48.75" customHeight="1" thickTop="1">
      <c r="A24" s="91" t="s">
        <v>120</v>
      </c>
      <c r="B24" s="71" t="s">
        <v>169</v>
      </c>
      <c r="C24" s="91" t="s">
        <v>51</v>
      </c>
      <c r="D24" s="91" t="s">
        <v>374</v>
      </c>
      <c r="E24" s="46" t="str">
        <f>A24&amp;"; "&amp;A25&amp;"; "&amp;A28&amp;"; "&amp;A29</f>
        <v>SA Jõgevamaa Arendus- ja Ettevõtluskeskus; Jõgevamaa Omavalitsuste Liit; Töötukassa Jõgevamaa osakond; Jõgevamaa Noortekogu</v>
      </c>
      <c r="F24" s="7"/>
    </row>
    <row r="25" spans="1:6" ht="30">
      <c r="A25" s="3" t="s">
        <v>113</v>
      </c>
      <c r="B25" s="71" t="s">
        <v>170</v>
      </c>
      <c r="C25" s="91" t="s">
        <v>51</v>
      </c>
      <c r="D25" s="91" t="s">
        <v>371</v>
      </c>
      <c r="E25" s="7"/>
      <c r="F25" s="7"/>
    </row>
    <row r="26" spans="1:5" ht="60">
      <c r="A26" s="3" t="s">
        <v>171</v>
      </c>
      <c r="B26" s="71" t="s">
        <v>157</v>
      </c>
      <c r="C26" s="91" t="s">
        <v>51</v>
      </c>
      <c r="D26" s="91" t="s">
        <v>372</v>
      </c>
      <c r="E26" s="7"/>
    </row>
    <row r="27" spans="1:5" ht="60">
      <c r="A27" s="3" t="s">
        <v>174</v>
      </c>
      <c r="B27" s="71" t="s">
        <v>157</v>
      </c>
      <c r="C27" s="91" t="s">
        <v>51</v>
      </c>
      <c r="D27" s="91" t="s">
        <v>372</v>
      </c>
      <c r="E27" s="7"/>
    </row>
    <row r="28" spans="1:5" ht="30">
      <c r="A28" s="3" t="s">
        <v>123</v>
      </c>
      <c r="B28" s="71" t="s">
        <v>159</v>
      </c>
      <c r="C28" s="91" t="s">
        <v>51</v>
      </c>
      <c r="D28" s="4" t="s">
        <v>373</v>
      </c>
      <c r="E28" s="7"/>
    </row>
    <row r="29" spans="1:5" ht="30">
      <c r="A29" s="3" t="s">
        <v>173</v>
      </c>
      <c r="B29" s="71" t="s">
        <v>159</v>
      </c>
      <c r="C29" s="91" t="s">
        <v>51</v>
      </c>
      <c r="D29" s="4" t="s">
        <v>373</v>
      </c>
      <c r="E29" s="7"/>
    </row>
    <row r="30" spans="1:5" ht="30">
      <c r="A30" s="3" t="s">
        <v>395</v>
      </c>
      <c r="B30" s="71" t="s">
        <v>159</v>
      </c>
      <c r="C30" s="94" t="s">
        <v>396</v>
      </c>
      <c r="D30" s="4" t="s">
        <v>373</v>
      </c>
      <c r="E30" s="7"/>
    </row>
    <row r="31" spans="1:5" ht="30">
      <c r="A31" s="3" t="s">
        <v>172</v>
      </c>
      <c r="B31" s="71" t="s">
        <v>159</v>
      </c>
      <c r="C31" s="91" t="s">
        <v>51</v>
      </c>
      <c r="D31" s="4" t="s">
        <v>373</v>
      </c>
      <c r="E31" s="7"/>
    </row>
    <row r="32" spans="1:4" ht="23.25" customHeight="1">
      <c r="A32" s="7"/>
      <c r="B32" s="40" t="s">
        <v>41</v>
      </c>
      <c r="C32" s="63" t="s">
        <v>177</v>
      </c>
      <c r="D32" s="7"/>
    </row>
    <row r="33" spans="2:3" ht="15" customHeight="1">
      <c r="B33" s="7"/>
      <c r="C33" s="7"/>
    </row>
    <row r="34" spans="1:2" ht="15">
      <c r="A34" s="110" t="s">
        <v>2</v>
      </c>
      <c r="B34" s="110"/>
    </row>
    <row r="35" spans="1:3" ht="15.75" thickBot="1">
      <c r="A35" s="61" t="s">
        <v>3</v>
      </c>
      <c r="B35" s="61" t="s">
        <v>4</v>
      </c>
      <c r="C35" s="62" t="s">
        <v>45</v>
      </c>
    </row>
    <row r="36" spans="1:3" ht="45.75" thickTop="1">
      <c r="A36" s="78" t="s">
        <v>192</v>
      </c>
      <c r="B36" s="97" t="s">
        <v>377</v>
      </c>
      <c r="C36" s="74">
        <v>35000</v>
      </c>
    </row>
    <row r="37" spans="1:3" ht="30">
      <c r="A37" s="96" t="s">
        <v>376</v>
      </c>
      <c r="B37" s="97" t="s">
        <v>163</v>
      </c>
      <c r="C37" s="74">
        <v>35900</v>
      </c>
    </row>
    <row r="38" spans="1:3" ht="29.25" customHeight="1">
      <c r="A38" s="78" t="s">
        <v>129</v>
      </c>
      <c r="B38" s="97" t="s">
        <v>163</v>
      </c>
      <c r="C38" s="74">
        <v>3000</v>
      </c>
    </row>
    <row r="39" spans="1:3" ht="15">
      <c r="A39" s="77"/>
      <c r="B39" s="76"/>
      <c r="C39" s="76"/>
    </row>
    <row r="40" spans="1:3" ht="27.75" customHeight="1" thickBot="1">
      <c r="A40" s="4"/>
      <c r="B40" s="4"/>
      <c r="C40" s="8"/>
    </row>
    <row r="41" spans="1:3" ht="15.75" thickBot="1">
      <c r="A41" s="7"/>
      <c r="B41" s="41" t="s">
        <v>5</v>
      </c>
      <c r="C41" s="35">
        <f>SUM(C36:C40)</f>
        <v>73900</v>
      </c>
    </row>
    <row r="43" ht="15">
      <c r="A43" s="2" t="s">
        <v>32</v>
      </c>
    </row>
    <row r="44" spans="1:6" ht="30.75" thickBot="1">
      <c r="A44" s="62" t="s">
        <v>42</v>
      </c>
      <c r="B44" s="62" t="s">
        <v>43</v>
      </c>
      <c r="C44" s="61" t="s">
        <v>23</v>
      </c>
      <c r="D44" s="61" t="s">
        <v>33</v>
      </c>
      <c r="E44" s="34" t="str">
        <f>A45&amp;"; "&amp;A46&amp;"; "&amp;A47&amp;"; "&amp;A48</f>
        <v xml:space="preserve">EAS; Jõgevamaa Omavalitsuste Liit; ; </v>
      </c>
      <c r="F44" s="34" t="str">
        <f>B45&amp;"; "&amp;B46&amp;"; "&amp;B47&amp;"; "&amp;B48</f>
        <v xml:space="preserve">PATEE tugiprogramm; eelarve; ; </v>
      </c>
    </row>
    <row r="45" spans="1:6" ht="30.75" thickTop="1">
      <c r="A45" s="3" t="s">
        <v>132</v>
      </c>
      <c r="B45" s="3" t="s">
        <v>131</v>
      </c>
      <c r="C45" s="63">
        <f>C41*0.84</f>
        <v>62076</v>
      </c>
      <c r="D45" s="63" t="s">
        <v>189</v>
      </c>
      <c r="E45" s="46" t="str">
        <f>A45&amp;"; "&amp;A46&amp;"; "&amp;A47&amp;"; "&amp;A48</f>
        <v xml:space="preserve">EAS; Jõgevamaa Omavalitsuste Liit; ; </v>
      </c>
      <c r="F45" s="46" t="str">
        <f>B45&amp;"; "&amp;B46&amp;"; "&amp;B47&amp;"; "&amp;B48</f>
        <v xml:space="preserve">PATEE tugiprogramm; eelarve; ; </v>
      </c>
    </row>
    <row r="46" spans="1:4" ht="33.75" customHeight="1">
      <c r="A46" s="3" t="s">
        <v>113</v>
      </c>
      <c r="B46" s="63" t="s">
        <v>111</v>
      </c>
      <c r="C46" s="63">
        <f>C41*0.16</f>
        <v>11824</v>
      </c>
      <c r="D46" s="4"/>
    </row>
    <row r="47" spans="1:4" ht="31.5" customHeight="1">
      <c r="A47" s="4"/>
      <c r="B47" s="4"/>
      <c r="C47" s="4"/>
      <c r="D47" s="4"/>
    </row>
    <row r="48" spans="1:4" ht="31.5" customHeight="1">
      <c r="A48" s="4"/>
      <c r="B48" s="4"/>
      <c r="C48" s="4"/>
      <c r="D48" s="4"/>
    </row>
    <row r="50" spans="1:2" ht="14.25" customHeight="1">
      <c r="A50" s="111" t="s">
        <v>25</v>
      </c>
      <c r="B50" s="112"/>
    </row>
    <row r="51" spans="1:3" ht="33.75" customHeight="1" thickBot="1">
      <c r="A51" s="61" t="s">
        <v>6</v>
      </c>
      <c r="B51" s="61" t="s">
        <v>9</v>
      </c>
      <c r="C51" s="61" t="s">
        <v>10</v>
      </c>
    </row>
    <row r="52" spans="1:3" ht="33.75" customHeight="1" thickTop="1">
      <c r="A52" s="63" t="s">
        <v>27</v>
      </c>
      <c r="B52" s="3" t="s">
        <v>264</v>
      </c>
      <c r="C52" s="3" t="s">
        <v>264</v>
      </c>
    </row>
    <row r="53" spans="1:3" ht="33.75" customHeight="1">
      <c r="A53" s="4"/>
      <c r="B53" s="4"/>
      <c r="C53" s="4"/>
    </row>
    <row r="54" spans="1:3" ht="33.75" customHeight="1">
      <c r="A54" s="4"/>
      <c r="B54" s="4"/>
      <c r="C54" s="4"/>
    </row>
    <row r="55" spans="1:3" ht="15.75" customHeight="1">
      <c r="A55" s="4"/>
      <c r="B55" s="4"/>
      <c r="C55" s="4"/>
    </row>
    <row r="56" spans="1:3" ht="15">
      <c r="A56" s="4"/>
      <c r="B56" s="4"/>
      <c r="C56" s="4"/>
    </row>
  </sheetData>
  <mergeCells count="14">
    <mergeCell ref="A34:B34"/>
    <mergeCell ref="A50:B50"/>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21">
      <selection activeCell="B6" sqref="B6"/>
    </sheetView>
  </sheetViews>
  <sheetFormatPr defaultColWidth="9.140625" defaultRowHeight="15"/>
  <cols>
    <col min="1" max="1" width="33.710937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t="str">
        <f>'[2]KOOND'!A1</f>
        <v>Lisa 1 - PIIRKONNA TÖÖHÕIVE JA ETTEVÕTLIKKUSE EDENDAMISE KAVA vorm</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6</v>
      </c>
      <c r="G5" s="23"/>
      <c r="H5" s="23"/>
      <c r="I5" s="23"/>
    </row>
    <row r="6" spans="1:9" s="22" customFormat="1" ht="39.75" customHeight="1">
      <c r="A6" s="26" t="s">
        <v>38</v>
      </c>
      <c r="B6" s="65" t="s">
        <v>305</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26.25" customHeight="1" thickTop="1">
      <c r="A10" s="114" t="s">
        <v>175</v>
      </c>
      <c r="B10" s="114"/>
      <c r="C10" s="114"/>
      <c r="D10" s="114"/>
    </row>
    <row r="11" spans="1:4" ht="30" customHeight="1" thickBot="1">
      <c r="A11" s="107" t="s">
        <v>18</v>
      </c>
      <c r="B11" s="108"/>
      <c r="C11" s="109" t="s">
        <v>48</v>
      </c>
      <c r="D11" s="109"/>
    </row>
    <row r="12" spans="1:4" ht="264" customHeight="1" thickTop="1">
      <c r="A12" s="123" t="s">
        <v>176</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61" t="s">
        <v>1</v>
      </c>
      <c r="B16" s="61" t="s">
        <v>8</v>
      </c>
      <c r="C16" s="36" t="s">
        <v>11</v>
      </c>
      <c r="D16" s="37"/>
    </row>
    <row r="17" spans="1:5" ht="306" customHeight="1" thickTop="1">
      <c r="A17" s="9" t="s">
        <v>193</v>
      </c>
      <c r="B17" s="9" t="s">
        <v>378</v>
      </c>
      <c r="C17" s="70" t="s">
        <v>379</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Rolli kirjeldus; Tegevuste planeerija ja elluviija; Rahastaja, sisendi andja, kasusaaja</v>
      </c>
    </row>
    <row r="21" spans="1:9" ht="275.25" customHeight="1" thickTop="1">
      <c r="A21" s="117" t="s">
        <v>391</v>
      </c>
      <c r="B21" s="118"/>
      <c r="C21" s="118"/>
      <c r="D21" s="119"/>
      <c r="E21" s="43"/>
      <c r="F21" s="7"/>
      <c r="I21" s="7"/>
    </row>
    <row r="22" spans="1:9" ht="16.5" customHeight="1">
      <c r="A22" s="120" t="s">
        <v>49</v>
      </c>
      <c r="B22" s="121"/>
      <c r="C22" s="121"/>
      <c r="D22" s="122"/>
      <c r="E22" s="43"/>
      <c r="F22" s="7"/>
      <c r="I22" s="7"/>
    </row>
    <row r="23" spans="1:6" ht="36" customHeight="1" thickBot="1">
      <c r="A23" s="61" t="s">
        <v>31</v>
      </c>
      <c r="B23" s="61" t="s">
        <v>22</v>
      </c>
      <c r="C23" s="61" t="s">
        <v>30</v>
      </c>
      <c r="D23" s="61" t="s">
        <v>19</v>
      </c>
      <c r="E23" s="43"/>
      <c r="F23" s="7"/>
    </row>
    <row r="24" spans="1:6" ht="149.25" customHeight="1" thickTop="1">
      <c r="A24" s="63" t="s">
        <v>120</v>
      </c>
      <c r="B24" s="71" t="s">
        <v>153</v>
      </c>
      <c r="C24" s="63" t="s">
        <v>177</v>
      </c>
      <c r="D24" s="69" t="s">
        <v>380</v>
      </c>
      <c r="E24" s="46" t="str">
        <f>A24&amp;"; "&amp;A25&amp;"; "&amp;A28&amp;"; "&amp;A29</f>
        <v xml:space="preserve">SA Jõgevamaa Arendus- ja Ettevõtluskeskus; Jõgevamaa Omavalitsuste Liit; ; </v>
      </c>
      <c r="F24" s="7"/>
    </row>
    <row r="25" spans="1:6" ht="45">
      <c r="A25" s="3" t="s">
        <v>113</v>
      </c>
      <c r="B25" s="71" t="s">
        <v>179</v>
      </c>
      <c r="C25" s="63" t="s">
        <v>177</v>
      </c>
      <c r="D25" s="63" t="s">
        <v>178</v>
      </c>
      <c r="E25" s="7"/>
      <c r="F25" s="7"/>
    </row>
    <row r="26" spans="1:5" ht="45">
      <c r="A26" s="3" t="s">
        <v>180</v>
      </c>
      <c r="B26" s="71" t="s">
        <v>181</v>
      </c>
      <c r="C26" s="63" t="s">
        <v>177</v>
      </c>
      <c r="D26" s="63" t="s">
        <v>178</v>
      </c>
      <c r="E26" s="7"/>
    </row>
    <row r="27" spans="1:5" ht="45">
      <c r="A27" s="3" t="s">
        <v>126</v>
      </c>
      <c r="B27" s="75" t="s">
        <v>182</v>
      </c>
      <c r="C27" s="63" t="s">
        <v>177</v>
      </c>
      <c r="D27" s="63" t="s">
        <v>178</v>
      </c>
      <c r="E27" s="7"/>
    </row>
    <row r="28" spans="1:4" ht="23.25" customHeight="1">
      <c r="A28" s="7"/>
      <c r="B28" s="40" t="s">
        <v>41</v>
      </c>
      <c r="C28" s="63" t="s">
        <v>177</v>
      </c>
      <c r="D28" s="7"/>
    </row>
    <row r="29" spans="2:3" ht="15" customHeight="1">
      <c r="B29" s="7"/>
      <c r="C29" s="7"/>
    </row>
    <row r="30" spans="1:2" ht="15">
      <c r="A30" s="110" t="s">
        <v>2</v>
      </c>
      <c r="B30" s="110"/>
    </row>
    <row r="31" spans="1:3" ht="15.75" thickBot="1">
      <c r="A31" s="61" t="s">
        <v>3</v>
      </c>
      <c r="B31" s="61" t="s">
        <v>4</v>
      </c>
      <c r="C31" s="62" t="s">
        <v>45</v>
      </c>
    </row>
    <row r="32" spans="1:3" ht="45.75" thickTop="1">
      <c r="A32" s="76" t="s">
        <v>183</v>
      </c>
      <c r="B32" s="76" t="s">
        <v>184</v>
      </c>
      <c r="C32" s="76">
        <v>5000</v>
      </c>
    </row>
    <row r="33" spans="1:3" ht="29.25" customHeight="1">
      <c r="A33" s="76" t="s">
        <v>185</v>
      </c>
      <c r="B33" s="76" t="s">
        <v>186</v>
      </c>
      <c r="C33" s="76">
        <v>2000</v>
      </c>
    </row>
    <row r="34" spans="1:3" ht="30">
      <c r="A34" s="98" t="s">
        <v>381</v>
      </c>
      <c r="B34" s="76" t="s">
        <v>130</v>
      </c>
      <c r="C34" s="76">
        <v>4710</v>
      </c>
    </row>
    <row r="35" spans="1:3" ht="27.75" customHeight="1" thickBot="1">
      <c r="A35" s="4"/>
      <c r="B35" s="4"/>
      <c r="C35" s="8"/>
    </row>
    <row r="36" spans="1:3" ht="15.75" thickBot="1">
      <c r="A36" s="7"/>
      <c r="B36" s="41" t="s">
        <v>5</v>
      </c>
      <c r="C36" s="35">
        <f>SUM(C32:C35)</f>
        <v>11710</v>
      </c>
    </row>
    <row r="38" ht="15">
      <c r="A38" s="2" t="s">
        <v>32</v>
      </c>
    </row>
    <row r="39" spans="1:6" ht="30.75" thickBot="1">
      <c r="A39" s="62" t="s">
        <v>42</v>
      </c>
      <c r="B39" s="62" t="s">
        <v>43</v>
      </c>
      <c r="C39" s="61" t="s">
        <v>23</v>
      </c>
      <c r="D39" s="61" t="s">
        <v>33</v>
      </c>
      <c r="E39" s="34" t="str">
        <f>A40&amp;"; "&amp;A41&amp;"; "&amp;A42&amp;"; "&amp;A43</f>
        <v xml:space="preserve">EAS; Jõgevamaa Omavalitsuste Liit; ; </v>
      </c>
      <c r="F39" s="34" t="str">
        <f>B40&amp;"; "&amp;B41&amp;"; "&amp;B42&amp;"; "&amp;B43</f>
        <v xml:space="preserve">PATEE tugiprogramm; eelarve; ; </v>
      </c>
    </row>
    <row r="40" spans="1:6" ht="30.75" thickTop="1">
      <c r="A40" s="3" t="s">
        <v>132</v>
      </c>
      <c r="B40" s="3" t="s">
        <v>131</v>
      </c>
      <c r="C40" s="63">
        <f>C36*0.84</f>
        <v>9836.4</v>
      </c>
      <c r="D40" s="63" t="s">
        <v>189</v>
      </c>
      <c r="E40" s="46" t="str">
        <f>A40&amp;"; "&amp;A41&amp;"; "&amp;A42&amp;"; "&amp;A43</f>
        <v xml:space="preserve">EAS; Jõgevamaa Omavalitsuste Liit; ; </v>
      </c>
      <c r="F40" s="46" t="str">
        <f>B40&amp;"; "&amp;B41&amp;"; "&amp;B42&amp;"; "&amp;B43</f>
        <v xml:space="preserve">PATEE tugiprogramm; eelarve; ; </v>
      </c>
    </row>
    <row r="41" spans="1:4" ht="33.75" customHeight="1">
      <c r="A41" s="3" t="s">
        <v>113</v>
      </c>
      <c r="B41" s="63" t="s">
        <v>111</v>
      </c>
      <c r="C41" s="63">
        <f>C36*0.16</f>
        <v>1873.6000000000001</v>
      </c>
      <c r="D41" s="4"/>
    </row>
    <row r="42" spans="1:4" ht="31.5" customHeight="1">
      <c r="A42" s="4"/>
      <c r="B42" s="4"/>
      <c r="C42" s="4"/>
      <c r="D42" s="4"/>
    </row>
    <row r="43" spans="1:4" ht="31.5" customHeight="1">
      <c r="A43" s="4"/>
      <c r="B43" s="4"/>
      <c r="C43" s="4"/>
      <c r="D43" s="4"/>
    </row>
    <row r="45" spans="1:2" ht="14.25" customHeight="1">
      <c r="A45" s="111" t="s">
        <v>25</v>
      </c>
      <c r="B45" s="112"/>
    </row>
    <row r="46" spans="1:3" ht="33.75" customHeight="1" thickBot="1">
      <c r="A46" s="61" t="s">
        <v>6</v>
      </c>
      <c r="B46" s="61" t="s">
        <v>9</v>
      </c>
      <c r="C46" s="61" t="s">
        <v>10</v>
      </c>
    </row>
    <row r="47" spans="1:3" ht="33.75" customHeight="1" thickTop="1">
      <c r="A47" s="63" t="s">
        <v>27</v>
      </c>
      <c r="B47" s="3" t="s">
        <v>312</v>
      </c>
      <c r="C47" s="3" t="s">
        <v>312</v>
      </c>
    </row>
    <row r="48" spans="1:3" ht="43.5" customHeight="1">
      <c r="A48" s="4"/>
      <c r="B48" s="3" t="s">
        <v>138</v>
      </c>
      <c r="C48" s="3" t="s">
        <v>138</v>
      </c>
    </row>
    <row r="49" spans="1:3" ht="33.75" customHeight="1">
      <c r="A49" s="4"/>
      <c r="B49" s="4" t="s">
        <v>304</v>
      </c>
      <c r="C49" s="4" t="s">
        <v>304</v>
      </c>
    </row>
    <row r="50" spans="1:3" ht="15.75" customHeight="1">
      <c r="A50" s="4"/>
      <c r="B50" s="4"/>
      <c r="C50" s="4"/>
    </row>
    <row r="51" spans="1:3" ht="15">
      <c r="A51" s="4"/>
      <c r="B51" s="4"/>
      <c r="C51" s="4"/>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23">
      <selection activeCell="D47" sqref="D47"/>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t="str">
        <f>'[3]KOOND'!A1</f>
        <v>Lisa 1 - PIIRKONNA TÖÖHÕIVE JA ETTEVÕTLIKKUSE EDENDAMISE KAVA vorm</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7</v>
      </c>
      <c r="G5" s="23"/>
      <c r="H5" s="23"/>
      <c r="I5" s="23"/>
    </row>
    <row r="6" spans="1:9" s="22" customFormat="1" ht="39.75" customHeight="1">
      <c r="A6" s="26" t="s">
        <v>38</v>
      </c>
      <c r="B6" s="65" t="s">
        <v>302</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84.75" customHeight="1" thickTop="1">
      <c r="A10" s="114" t="s">
        <v>301</v>
      </c>
      <c r="B10" s="114"/>
      <c r="C10" s="114"/>
      <c r="D10" s="114"/>
    </row>
    <row r="11" spans="1:4" ht="30" customHeight="1" thickBot="1">
      <c r="A11" s="107" t="s">
        <v>18</v>
      </c>
      <c r="B11" s="108"/>
      <c r="C11" s="109" t="s">
        <v>48</v>
      </c>
      <c r="D11" s="109"/>
    </row>
    <row r="12" spans="1:4" ht="174.75" customHeight="1" thickTop="1">
      <c r="A12" s="129" t="s">
        <v>118</v>
      </c>
      <c r="B12" s="129"/>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61" t="s">
        <v>1</v>
      </c>
      <c r="B16" s="61" t="s">
        <v>8</v>
      </c>
      <c r="C16" s="36" t="s">
        <v>11</v>
      </c>
      <c r="D16" s="37"/>
    </row>
    <row r="17" spans="1:5" ht="78" customHeight="1" thickTop="1">
      <c r="A17" s="9" t="s">
        <v>119</v>
      </c>
      <c r="B17" s="9" t="s">
        <v>286</v>
      </c>
      <c r="C17" s="9" t="s">
        <v>287</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str">
        <f>B21&amp;"; "&amp;B23&amp;"; "&amp;B24&amp;"; "&amp;B25</f>
        <v>; Rolli kirjeldus; Tegevuste elluviija ja rahastaja; Tegevuste partner, kaasrahastaja</v>
      </c>
    </row>
    <row r="21" spans="1:9" ht="124.5" customHeight="1" thickTop="1">
      <c r="A21" s="117" t="s">
        <v>293</v>
      </c>
      <c r="B21" s="118"/>
      <c r="C21" s="118"/>
      <c r="D21" s="119"/>
      <c r="E21" s="43"/>
      <c r="F21" s="7"/>
      <c r="I21" s="7"/>
    </row>
    <row r="22" spans="1:9" ht="16.5" customHeight="1">
      <c r="A22" s="120" t="s">
        <v>49</v>
      </c>
      <c r="B22" s="121"/>
      <c r="C22" s="121"/>
      <c r="D22" s="122"/>
      <c r="E22" s="43"/>
      <c r="F22" s="7"/>
      <c r="I22" s="7"/>
    </row>
    <row r="23" spans="1:6" ht="36" customHeight="1" thickBot="1">
      <c r="A23" s="61" t="s">
        <v>31</v>
      </c>
      <c r="B23" s="61" t="s">
        <v>22</v>
      </c>
      <c r="C23" s="61" t="s">
        <v>30</v>
      </c>
      <c r="D23" s="61" t="s">
        <v>19</v>
      </c>
      <c r="E23" s="43"/>
      <c r="F23" s="7"/>
    </row>
    <row r="24" spans="1:6" ht="30" customHeight="1" thickTop="1">
      <c r="A24" s="63" t="s">
        <v>113</v>
      </c>
      <c r="B24" s="63" t="s">
        <v>288</v>
      </c>
      <c r="C24" s="63" t="s">
        <v>240</v>
      </c>
      <c r="D24" s="63"/>
      <c r="E24" s="46" t="str">
        <f>A24&amp;"; "&amp;A25&amp;"; "&amp;A28&amp;"; "&amp;A29</f>
        <v xml:space="preserve">Jõgevamaa Omavalitsuste Liit; Jõgeva Maavalitsus; ; </v>
      </c>
      <c r="F24" s="7"/>
    </row>
    <row r="25" spans="1:6" ht="30" customHeight="1">
      <c r="A25" s="3" t="s">
        <v>114</v>
      </c>
      <c r="B25" s="63" t="s">
        <v>289</v>
      </c>
      <c r="C25" s="63" t="s">
        <v>240</v>
      </c>
      <c r="D25" s="4"/>
      <c r="E25" s="7"/>
      <c r="F25" s="7"/>
    </row>
    <row r="26" spans="1:5" ht="51" customHeight="1">
      <c r="A26" s="3" t="s">
        <v>115</v>
      </c>
      <c r="B26" s="63" t="s">
        <v>290</v>
      </c>
      <c r="C26" s="63" t="s">
        <v>240</v>
      </c>
      <c r="D26" s="4"/>
      <c r="E26" s="7"/>
    </row>
    <row r="27" spans="1:5" ht="30" customHeight="1">
      <c r="A27" s="3" t="s">
        <v>146</v>
      </c>
      <c r="B27" s="3" t="s">
        <v>291</v>
      </c>
      <c r="C27" s="4"/>
      <c r="D27" s="4"/>
      <c r="E27" s="7"/>
    </row>
    <row r="28" spans="1:4" ht="23.25" customHeight="1">
      <c r="A28" s="7"/>
      <c r="B28" s="40" t="s">
        <v>41</v>
      </c>
      <c r="C28" s="63" t="s">
        <v>240</v>
      </c>
      <c r="D28" s="7"/>
    </row>
    <row r="29" spans="2:3" ht="15" customHeight="1">
      <c r="B29" s="7"/>
      <c r="C29" s="7"/>
    </row>
    <row r="30" spans="1:2" ht="15">
      <c r="A30" s="110" t="s">
        <v>2</v>
      </c>
      <c r="B30" s="110"/>
    </row>
    <row r="31" spans="1:3" ht="15.75" thickBot="1">
      <c r="A31" s="61" t="s">
        <v>3</v>
      </c>
      <c r="B31" s="61" t="s">
        <v>4</v>
      </c>
      <c r="C31" s="62" t="s">
        <v>45</v>
      </c>
    </row>
    <row r="32" spans="1:3" ht="30.75" thickTop="1">
      <c r="A32" s="63" t="s">
        <v>292</v>
      </c>
      <c r="B32" s="63" t="s">
        <v>112</v>
      </c>
      <c r="C32" s="63">
        <v>30000</v>
      </c>
    </row>
    <row r="33" spans="1:3" ht="29.25" customHeight="1">
      <c r="A33" s="4"/>
      <c r="B33" s="4"/>
      <c r="C33" s="4">
        <v>0</v>
      </c>
    </row>
    <row r="34" spans="1:3" ht="24.75" customHeight="1">
      <c r="A34" s="4"/>
      <c r="B34" s="4"/>
      <c r="C34" s="4">
        <v>0</v>
      </c>
    </row>
    <row r="35" spans="1:3" ht="27.75" customHeight="1" thickBot="1">
      <c r="A35" s="4"/>
      <c r="B35" s="4"/>
      <c r="C35" s="8"/>
    </row>
    <row r="36" spans="1:3" ht="15.75" thickBot="1">
      <c r="A36" s="7"/>
      <c r="B36" s="41" t="s">
        <v>5</v>
      </c>
      <c r="C36" s="35">
        <f>SUM(C32:C35)</f>
        <v>30000</v>
      </c>
    </row>
    <row r="38" ht="15">
      <c r="A38" s="2" t="s">
        <v>32</v>
      </c>
    </row>
    <row r="39" spans="1:6" ht="45.75" thickBot="1">
      <c r="A39" s="62" t="s">
        <v>42</v>
      </c>
      <c r="B39" s="62" t="s">
        <v>43</v>
      </c>
      <c r="C39" s="61" t="s">
        <v>23</v>
      </c>
      <c r="D39" s="61" t="s">
        <v>33</v>
      </c>
      <c r="E39" s="34" t="str">
        <f>A40&amp;"; "&amp;A41&amp;"; "&amp;A42&amp;"; "&amp;A43</f>
        <v xml:space="preserve">Jõgevamaa Omavalitsuste Liit; Kaasrahastajad; ; </v>
      </c>
      <c r="F39" s="34" t="str">
        <f>B40&amp;"; "&amp;B41&amp;"; "&amp;B42&amp;"; "&amp;B43</f>
        <v xml:space="preserve">Planeerimisel; Planeerimisel; ; </v>
      </c>
    </row>
    <row r="40" spans="1:6" ht="23.25" customHeight="1" thickTop="1">
      <c r="A40" s="63" t="s">
        <v>113</v>
      </c>
      <c r="B40" s="63" t="s">
        <v>116</v>
      </c>
      <c r="C40" s="63" t="s">
        <v>116</v>
      </c>
      <c r="D40" s="63"/>
      <c r="E40" s="46" t="str">
        <f>A40&amp;"; "&amp;A41&amp;"; "&amp;A42&amp;"; "&amp;A43</f>
        <v xml:space="preserve">Jõgevamaa Omavalitsuste Liit; Kaasrahastajad; ; </v>
      </c>
      <c r="F40" s="46" t="str">
        <f>B40&amp;"; "&amp;B41&amp;"; "&amp;B42&amp;"; "&amp;B43</f>
        <v xml:space="preserve">Planeerimisel; Planeerimisel; ; </v>
      </c>
    </row>
    <row r="41" spans="1:4" ht="22.5" customHeight="1">
      <c r="A41" s="4" t="s">
        <v>117</v>
      </c>
      <c r="B41" s="63" t="s">
        <v>116</v>
      </c>
      <c r="C41" s="63" t="s">
        <v>116</v>
      </c>
      <c r="D41" s="4"/>
    </row>
    <row r="42" spans="1:4" ht="31.5" customHeight="1">
      <c r="A42" s="4"/>
      <c r="B42" s="4"/>
      <c r="C42" s="4"/>
      <c r="D42" s="4"/>
    </row>
    <row r="43" spans="1:4" ht="31.5" customHeight="1">
      <c r="A43" s="4"/>
      <c r="B43" s="4"/>
      <c r="C43" s="4"/>
      <c r="D43" s="4"/>
    </row>
    <row r="45" spans="1:2" ht="14.25" customHeight="1">
      <c r="A45" s="111" t="s">
        <v>25</v>
      </c>
      <c r="B45" s="112"/>
    </row>
    <row r="46" spans="1:3" ht="50.25" customHeight="1" thickBot="1">
      <c r="A46" s="61" t="s">
        <v>6</v>
      </c>
      <c r="B46" s="61" t="s">
        <v>9</v>
      </c>
      <c r="C46" s="61" t="s">
        <v>10</v>
      </c>
    </row>
    <row r="47" spans="1:3" ht="53.25" customHeight="1" thickTop="1">
      <c r="A47" s="63"/>
      <c r="B47" s="52" t="s">
        <v>138</v>
      </c>
      <c r="C47" s="52" t="s">
        <v>138</v>
      </c>
    </row>
    <row r="48" spans="1:3" ht="33.75" customHeight="1">
      <c r="A48" s="4"/>
      <c r="B48" s="52" t="s">
        <v>312</v>
      </c>
      <c r="C48" s="52" t="s">
        <v>312</v>
      </c>
    </row>
    <row r="49" spans="1:3" ht="33.75" customHeight="1">
      <c r="A49" s="4"/>
      <c r="B49" s="52" t="s">
        <v>326</v>
      </c>
      <c r="C49" s="52" t="s">
        <v>326</v>
      </c>
    </row>
    <row r="50" spans="1:3" ht="15.75" customHeight="1">
      <c r="A50" s="4"/>
      <c r="B50" s="4" t="s">
        <v>241</v>
      </c>
      <c r="C50" s="4" t="s">
        <v>241</v>
      </c>
    </row>
    <row r="51" spans="1:3" ht="15">
      <c r="A51" s="4"/>
      <c r="B51" s="4" t="s">
        <v>304</v>
      </c>
      <c r="C51" s="4" t="s">
        <v>304</v>
      </c>
    </row>
  </sheetData>
  <mergeCells count="14">
    <mergeCell ref="A30:B30"/>
    <mergeCell ref="A45:B45"/>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110" zoomScaleNormal="110" workbookViewId="0" topLeftCell="A37">
      <selection activeCell="D47" sqref="D47"/>
    </sheetView>
  </sheetViews>
  <sheetFormatPr defaultColWidth="9.140625" defaultRowHeight="15"/>
  <cols>
    <col min="1" max="1" width="32.28125" style="1" customWidth="1"/>
    <col min="2" max="2" width="30.28125" style="1" customWidth="1"/>
    <col min="3" max="3" width="29.7109375" style="1" customWidth="1"/>
    <col min="4" max="4" width="25.8515625" style="1" customWidth="1"/>
    <col min="5" max="6" width="21.7109375" style="1" customWidth="1"/>
    <col min="7" max="16384" width="9.140625" style="1" customWidth="1"/>
  </cols>
  <sheetData>
    <row r="1" spans="1:3" s="22" customFormat="1" ht="18.75">
      <c r="A1" s="20">
        <f>KOOND!A1</f>
        <v>0</v>
      </c>
      <c r="B1" s="21"/>
      <c r="C1" s="21"/>
    </row>
    <row r="2" spans="1:9" ht="27" customHeight="1">
      <c r="A2" s="17" t="s">
        <v>28</v>
      </c>
      <c r="G2" s="100"/>
      <c r="H2" s="100"/>
      <c r="I2" s="100"/>
    </row>
    <row r="3" spans="1:9" ht="17.25" customHeight="1">
      <c r="A3" s="17" t="s">
        <v>29</v>
      </c>
      <c r="G3" s="60"/>
      <c r="H3" s="60"/>
      <c r="I3" s="60"/>
    </row>
    <row r="4" spans="1:9" s="22" customFormat="1" ht="27.75" customHeight="1">
      <c r="A4" s="24" t="s">
        <v>52</v>
      </c>
      <c r="G4" s="23"/>
      <c r="H4" s="23"/>
      <c r="I4" s="23"/>
    </row>
    <row r="5" spans="1:9" s="22" customFormat="1" ht="27.75" customHeight="1">
      <c r="A5" s="19" t="s">
        <v>37</v>
      </c>
      <c r="B5" s="25" t="str">
        <f ca="1">MID(CELL("filename",A3),FIND("]",CELL("filename",A3))+1,256)</f>
        <v>8</v>
      </c>
      <c r="G5" s="23"/>
      <c r="H5" s="23"/>
      <c r="I5" s="23"/>
    </row>
    <row r="6" spans="1:9" s="22" customFormat="1" ht="34.5" customHeight="1">
      <c r="A6" s="26" t="s">
        <v>38</v>
      </c>
      <c r="B6" s="82" t="s">
        <v>241</v>
      </c>
      <c r="G6" s="23"/>
      <c r="H6" s="23"/>
      <c r="I6" s="23"/>
    </row>
    <row r="7" spans="1:9" s="22" customFormat="1" ht="18" customHeight="1">
      <c r="A7" s="19"/>
      <c r="G7" s="23"/>
      <c r="H7" s="23"/>
      <c r="I7" s="23"/>
    </row>
    <row r="8" spans="1:2" ht="15">
      <c r="A8" s="101" t="s">
        <v>0</v>
      </c>
      <c r="B8" s="102"/>
    </row>
    <row r="9" spans="1:12" ht="15.75" thickBot="1">
      <c r="A9" s="103" t="s">
        <v>46</v>
      </c>
      <c r="B9" s="103"/>
      <c r="C9" s="103"/>
      <c r="D9" s="103"/>
      <c r="J9" s="2"/>
      <c r="K9" s="2"/>
      <c r="L9" s="2"/>
    </row>
    <row r="10" spans="1:4" ht="73.5" customHeight="1" thickTop="1">
      <c r="A10" s="130" t="s">
        <v>242</v>
      </c>
      <c r="B10" s="131"/>
      <c r="C10" s="131"/>
      <c r="D10" s="132"/>
    </row>
    <row r="11" spans="1:4" ht="30" customHeight="1" thickBot="1">
      <c r="A11" s="107" t="s">
        <v>18</v>
      </c>
      <c r="B11" s="108"/>
      <c r="C11" s="109" t="s">
        <v>48</v>
      </c>
      <c r="D11" s="109"/>
    </row>
    <row r="12" spans="1:4" ht="108.75" customHeight="1" thickTop="1">
      <c r="A12" s="113" t="s">
        <v>294</v>
      </c>
      <c r="B12" s="113"/>
      <c r="C12" s="114"/>
      <c r="D12" s="114"/>
    </row>
    <row r="13" ht="15">
      <c r="A13" s="44"/>
    </row>
    <row r="14" spans="1:6" ht="17.25" customHeight="1">
      <c r="A14" s="45" t="s">
        <v>21</v>
      </c>
      <c r="E14" s="39"/>
      <c r="F14" s="39"/>
    </row>
    <row r="15" spans="1:4" ht="75.75" customHeight="1">
      <c r="A15" s="115" t="s">
        <v>50</v>
      </c>
      <c r="B15" s="115"/>
      <c r="C15" s="115"/>
      <c r="D15" s="39"/>
    </row>
    <row r="16" spans="1:4" ht="40.5" customHeight="1" thickBot="1">
      <c r="A16" s="56" t="s">
        <v>1</v>
      </c>
      <c r="B16" s="61" t="s">
        <v>8</v>
      </c>
      <c r="C16" s="36" t="s">
        <v>11</v>
      </c>
      <c r="D16" s="37"/>
    </row>
    <row r="17" spans="1:5" ht="105.75" customHeight="1" thickTop="1">
      <c r="A17" s="55" t="s">
        <v>243</v>
      </c>
      <c r="B17" s="54" t="s">
        <v>244</v>
      </c>
      <c r="C17" s="9" t="s">
        <v>209</v>
      </c>
      <c r="E17" s="7"/>
    </row>
    <row r="18" spans="5:12" ht="15">
      <c r="E18" s="7"/>
      <c r="F18" s="7"/>
      <c r="L18" s="7"/>
    </row>
    <row r="19" spans="1:6" ht="37.5" customHeight="1">
      <c r="A19" s="31" t="s">
        <v>39</v>
      </c>
      <c r="E19" s="44"/>
      <c r="F19" s="7"/>
    </row>
    <row r="20" spans="1:6" ht="21.75" customHeight="1" thickBot="1">
      <c r="A20" s="116" t="s">
        <v>47</v>
      </c>
      <c r="B20" s="116"/>
      <c r="C20" s="116"/>
      <c r="D20" s="116"/>
      <c r="E20" s="42"/>
      <c r="F20" s="38" t="e">
        <f>B21&amp;"; "&amp;B23&amp;"; "&amp;#REF!&amp;"; "&amp;B25</f>
        <v>#REF!</v>
      </c>
    </row>
    <row r="21" spans="1:9" ht="61.5" customHeight="1" thickTop="1">
      <c r="A21" s="117" t="s">
        <v>245</v>
      </c>
      <c r="B21" s="118"/>
      <c r="C21" s="118"/>
      <c r="D21" s="119"/>
      <c r="E21" s="43"/>
      <c r="F21" s="7"/>
      <c r="I21" s="7"/>
    </row>
    <row r="22" spans="1:9" ht="16.5" customHeight="1">
      <c r="A22" s="120" t="s">
        <v>49</v>
      </c>
      <c r="B22" s="121"/>
      <c r="C22" s="121"/>
      <c r="D22" s="122"/>
      <c r="E22" s="43"/>
      <c r="F22" s="7"/>
      <c r="I22" s="7"/>
    </row>
    <row r="23" spans="1:6" ht="36" customHeight="1" thickBot="1">
      <c r="A23" s="56" t="s">
        <v>31</v>
      </c>
      <c r="B23" s="61" t="s">
        <v>22</v>
      </c>
      <c r="C23" s="61" t="s">
        <v>30</v>
      </c>
      <c r="D23" s="61" t="s">
        <v>19</v>
      </c>
      <c r="E23" s="43"/>
      <c r="F23" s="7"/>
    </row>
    <row r="24" spans="1:6" ht="24.75" customHeight="1" thickTop="1">
      <c r="A24" s="81" t="s">
        <v>126</v>
      </c>
      <c r="B24" s="63" t="s">
        <v>248</v>
      </c>
      <c r="C24" s="12" t="s">
        <v>51</v>
      </c>
      <c r="D24" s="63"/>
      <c r="E24" s="46" t="str">
        <f>A24&amp;";"&amp;A25&amp;"; "&amp;A26&amp;"; "&amp;A27&amp;"; "&amp;A28</f>
        <v>Jõgevamaa Koostöökoda;Tartumaa Arendusselts; Tartumaa kohalikud omavalitsused; Jõgevamaa kohalikud omavalitsused; Jõgevamaa Arendus- ja Ettevõtluskeskus</v>
      </c>
      <c r="F24" s="7"/>
    </row>
    <row r="25" spans="1:6" ht="30" customHeight="1">
      <c r="A25" s="81" t="s">
        <v>211</v>
      </c>
      <c r="B25" s="63" t="s">
        <v>248</v>
      </c>
      <c r="C25" s="12" t="s">
        <v>51</v>
      </c>
      <c r="D25" s="4"/>
      <c r="E25" s="47"/>
      <c r="F25" s="7"/>
    </row>
    <row r="26" spans="1:5" ht="30" customHeight="1">
      <c r="A26" s="81" t="s">
        <v>246</v>
      </c>
      <c r="B26" s="63" t="s">
        <v>215</v>
      </c>
      <c r="C26" s="12" t="s">
        <v>51</v>
      </c>
      <c r="D26" s="4"/>
      <c r="E26" s="7"/>
    </row>
    <row r="27" spans="1:5" ht="30" customHeight="1">
      <c r="A27" s="81" t="s">
        <v>247</v>
      </c>
      <c r="B27" s="63" t="s">
        <v>215</v>
      </c>
      <c r="C27" s="12" t="s">
        <v>51</v>
      </c>
      <c r="D27" s="4"/>
      <c r="E27" s="7"/>
    </row>
    <row r="28" spans="1:5" ht="30" customHeight="1">
      <c r="A28" s="55" t="s">
        <v>146</v>
      </c>
      <c r="B28" s="63" t="s">
        <v>124</v>
      </c>
      <c r="C28" s="12" t="s">
        <v>51</v>
      </c>
      <c r="D28" s="4"/>
      <c r="E28" s="7"/>
    </row>
    <row r="29" spans="1:4" ht="23.25" customHeight="1">
      <c r="A29" s="7"/>
      <c r="B29" s="40" t="s">
        <v>41</v>
      </c>
      <c r="C29" s="12" t="s">
        <v>51</v>
      </c>
      <c r="D29" s="7"/>
    </row>
    <row r="30" spans="2:3" ht="15" customHeight="1">
      <c r="B30" s="7"/>
      <c r="C30" s="7"/>
    </row>
    <row r="31" spans="1:2" ht="15">
      <c r="A31" s="110" t="s">
        <v>2</v>
      </c>
      <c r="B31" s="110"/>
    </row>
    <row r="32" spans="1:3" ht="15.75" thickBot="1">
      <c r="A32" s="61" t="s">
        <v>3</v>
      </c>
      <c r="B32" s="61" t="s">
        <v>4</v>
      </c>
      <c r="C32" s="62" t="s">
        <v>45</v>
      </c>
    </row>
    <row r="33" spans="1:3" ht="40.5" customHeight="1" thickTop="1">
      <c r="A33" s="63" t="s">
        <v>217</v>
      </c>
      <c r="B33" s="63" t="s">
        <v>112</v>
      </c>
      <c r="C33" s="63">
        <v>100000</v>
      </c>
    </row>
    <row r="34" spans="1:3" ht="29.25" customHeight="1">
      <c r="A34" s="4"/>
      <c r="B34" s="4"/>
      <c r="C34" s="4"/>
    </row>
    <row r="35" spans="1:3" ht="24.75" customHeight="1">
      <c r="A35" s="4"/>
      <c r="B35" s="4"/>
      <c r="C35" s="4"/>
    </row>
    <row r="36" spans="1:3" ht="27.75" customHeight="1" thickBot="1">
      <c r="A36" s="4"/>
      <c r="B36" s="4"/>
      <c r="C36" s="8"/>
    </row>
    <row r="37" spans="1:3" ht="15.75" thickBot="1">
      <c r="A37" s="7"/>
      <c r="B37" s="41" t="s">
        <v>5</v>
      </c>
      <c r="C37" s="35">
        <f>SUM(C33:C36)</f>
        <v>100000</v>
      </c>
    </row>
    <row r="39" ht="15">
      <c r="A39" s="2" t="s">
        <v>32</v>
      </c>
    </row>
    <row r="40" spans="1:6" ht="75.75" thickBot="1">
      <c r="A40" s="62" t="s">
        <v>42</v>
      </c>
      <c r="B40" s="62" t="s">
        <v>43</v>
      </c>
      <c r="C40" s="61" t="s">
        <v>23</v>
      </c>
      <c r="D40" s="61" t="s">
        <v>33</v>
      </c>
      <c r="E40" s="34" t="str">
        <f>A41&amp;"; "&amp;A42&amp;"; "&amp;A43&amp;"; "&amp;A44</f>
        <v xml:space="preserve">Leader tegevusgruppide meetmed; Euroopa territoriaalse koostöö programmid; ; </v>
      </c>
      <c r="F40" s="34" t="str">
        <f>B41&amp;"; "&amp;B42&amp;"; "&amp;B43&amp;"; "&amp;B44</f>
        <v xml:space="preserve">meetmete vahendid; Est-Rus, Est-Lat; ; </v>
      </c>
    </row>
    <row r="41" spans="1:6" ht="27" customHeight="1" thickTop="1">
      <c r="A41" s="63" t="s">
        <v>249</v>
      </c>
      <c r="B41" s="63" t="s">
        <v>250</v>
      </c>
      <c r="C41" s="6" t="s">
        <v>112</v>
      </c>
      <c r="D41" s="4"/>
      <c r="E41" s="46" t="str">
        <f>A41&amp;"; "&amp;A42&amp;"; "&amp;A43&amp;"; "&amp;A44</f>
        <v xml:space="preserve">Leader tegevusgruppide meetmed; Euroopa territoriaalse koostöö programmid; ; </v>
      </c>
      <c r="F41" s="46" t="str">
        <f>B41&amp;"; "&amp;B42&amp;"; "&amp;B43&amp;"; "&amp;B44</f>
        <v xml:space="preserve">meetmete vahendid; Est-Rus, Est-Lat; ; </v>
      </c>
    </row>
    <row r="42" spans="1:4" ht="33.75" customHeight="1">
      <c r="A42" s="4" t="s">
        <v>219</v>
      </c>
      <c r="B42" s="4" t="s">
        <v>220</v>
      </c>
      <c r="C42" s="6" t="s">
        <v>112</v>
      </c>
      <c r="D42" s="4" t="s">
        <v>221</v>
      </c>
    </row>
    <row r="43" spans="1:4" ht="31.5" customHeight="1">
      <c r="A43" s="4"/>
      <c r="B43" s="4"/>
      <c r="C43" s="4"/>
      <c r="D43" s="4"/>
    </row>
    <row r="44" spans="1:4" ht="31.5" customHeight="1">
      <c r="A44" s="4"/>
      <c r="B44" s="4"/>
      <c r="C44" s="4"/>
      <c r="D44" s="4"/>
    </row>
    <row r="46" spans="1:2" ht="14.25" customHeight="1">
      <c r="A46" s="111" t="s">
        <v>25</v>
      </c>
      <c r="B46" s="112"/>
    </row>
    <row r="47" spans="1:3" ht="46.5" customHeight="1" thickBot="1">
      <c r="A47" s="61" t="s">
        <v>6</v>
      </c>
      <c r="B47" s="61" t="s">
        <v>9</v>
      </c>
      <c r="C47" s="61" t="s">
        <v>10</v>
      </c>
    </row>
    <row r="48" spans="1:3" ht="33.75" customHeight="1" thickTop="1">
      <c r="A48" s="63" t="s">
        <v>27</v>
      </c>
      <c r="B48" s="3" t="s">
        <v>138</v>
      </c>
      <c r="C48" s="3" t="s">
        <v>138</v>
      </c>
    </row>
    <row r="49" spans="1:3" ht="22.5" customHeight="1">
      <c r="A49" s="4"/>
      <c r="B49" s="3" t="s">
        <v>304</v>
      </c>
      <c r="C49" s="3" t="s">
        <v>304</v>
      </c>
    </row>
    <row r="50" spans="1:3" ht="33.75" customHeight="1">
      <c r="A50" s="4"/>
      <c r="B50" s="59" t="s">
        <v>251</v>
      </c>
      <c r="C50" s="59" t="s">
        <v>251</v>
      </c>
    </row>
    <row r="51" spans="1:3" ht="15.75" customHeight="1">
      <c r="A51" s="4"/>
      <c r="B51" s="3" t="s">
        <v>205</v>
      </c>
      <c r="C51" s="3" t="s">
        <v>205</v>
      </c>
    </row>
    <row r="52" spans="1:3" ht="21.75" customHeight="1">
      <c r="A52" s="4"/>
      <c r="B52" s="3" t="s">
        <v>222</v>
      </c>
      <c r="C52" s="3" t="s">
        <v>222</v>
      </c>
    </row>
  </sheetData>
  <mergeCells count="14">
    <mergeCell ref="A31:B31"/>
    <mergeCell ref="A46:B46"/>
    <mergeCell ref="A12:B12"/>
    <mergeCell ref="C12:D12"/>
    <mergeCell ref="A15:C15"/>
    <mergeCell ref="A20:D20"/>
    <mergeCell ref="A21:D21"/>
    <mergeCell ref="A22:D22"/>
    <mergeCell ref="G2:I2"/>
    <mergeCell ref="A8:B8"/>
    <mergeCell ref="A9:D9"/>
    <mergeCell ref="A10:D10"/>
    <mergeCell ref="A11:B11"/>
    <mergeCell ref="C11:D1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Kaido</dc:creator>
  <cp:keywords/>
  <dc:description/>
  <cp:lastModifiedBy>Marve Millend</cp:lastModifiedBy>
  <cp:lastPrinted>2015-04-01T12:48:38Z</cp:lastPrinted>
  <dcterms:created xsi:type="dcterms:W3CDTF">2014-10-08T12:26:15Z</dcterms:created>
  <dcterms:modified xsi:type="dcterms:W3CDTF">2016-08-16T07:58:55Z</dcterms:modified>
  <cp:category/>
  <cp:version/>
  <cp:contentType/>
  <cp:contentStatus/>
</cp:coreProperties>
</file>